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760" tabRatio="767" activeTab="1"/>
  </bookViews>
  <sheets>
    <sheet name="2022河北总表" sheetId="23" r:id="rId1"/>
    <sheet name="各地市报名情况竞争比" sheetId="14" r:id="rId2"/>
    <sheet name="报名人数前十" sheetId="12" r:id="rId3"/>
    <sheet name="竞争比前十" sheetId="13" r:id="rId4"/>
    <sheet name="无人报考岗位" sheetId="51" r:id="rId5"/>
  </sheets>
  <definedNames>
    <definedName name="_xlnm._FilterDatabase" localSheetId="0" hidden="1">'2022河北总表'!$A$1:$AI$609</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 i="23" l="1"/>
  <c r="A4" i="23"/>
  <c r="A5" i="23"/>
  <c r="A6" i="23"/>
  <c r="A7" i="23"/>
  <c r="A8" i="23"/>
  <c r="A9" i="23"/>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17" i="23"/>
  <c r="A118" i="23"/>
  <c r="A119" i="23"/>
  <c r="A120" i="23"/>
  <c r="A121" i="23"/>
  <c r="A122" i="23"/>
  <c r="A123" i="23"/>
  <c r="A124" i="23"/>
  <c r="A125" i="23"/>
  <c r="A126" i="23"/>
  <c r="A127" i="23"/>
  <c r="A128" i="23"/>
  <c r="A129" i="23"/>
  <c r="A130" i="23"/>
  <c r="A131" i="23"/>
  <c r="A132" i="23"/>
  <c r="A133" i="23"/>
  <c r="A134" i="23"/>
  <c r="A135" i="23"/>
  <c r="A136" i="23"/>
  <c r="A137" i="23"/>
  <c r="A138" i="23"/>
  <c r="A139" i="23"/>
  <c r="A140" i="23"/>
  <c r="A141" i="23"/>
  <c r="A142" i="23"/>
  <c r="A143" i="23"/>
  <c r="A144" i="23"/>
  <c r="A145" i="23"/>
  <c r="A146" i="23"/>
  <c r="A147" i="23"/>
  <c r="A148" i="23"/>
  <c r="A149" i="23"/>
  <c r="A150" i="23"/>
  <c r="A151" i="23"/>
  <c r="A152" i="23"/>
  <c r="A153" i="23"/>
  <c r="A154" i="23"/>
  <c r="A155" i="23"/>
  <c r="A156" i="23"/>
  <c r="A157" i="23"/>
  <c r="A158" i="23"/>
  <c r="A159" i="23"/>
  <c r="A160" i="23"/>
  <c r="A161" i="23"/>
  <c r="A162" i="23"/>
  <c r="A163" i="23"/>
  <c r="A164" i="23"/>
  <c r="A165" i="23"/>
  <c r="A166" i="23"/>
  <c r="A167" i="23"/>
  <c r="A168" i="23"/>
  <c r="A169" i="23"/>
  <c r="A170" i="23"/>
  <c r="A171" i="23"/>
  <c r="A172" i="23"/>
  <c r="A173" i="23"/>
  <c r="A174" i="23"/>
  <c r="A175" i="23"/>
  <c r="A176" i="23"/>
  <c r="A177" i="23"/>
  <c r="A178" i="23"/>
  <c r="A179" i="23"/>
  <c r="A180" i="23"/>
  <c r="A181" i="23"/>
  <c r="A182" i="23"/>
  <c r="A183" i="23"/>
  <c r="A184" i="23"/>
  <c r="A185" i="23"/>
  <c r="A186" i="23"/>
  <c r="A187" i="23"/>
  <c r="A188" i="23"/>
  <c r="A189" i="23"/>
  <c r="A190" i="23"/>
  <c r="A191" i="23"/>
  <c r="A192" i="23"/>
  <c r="A193" i="23"/>
  <c r="A194" i="23"/>
  <c r="A195" i="23"/>
  <c r="A196" i="23"/>
  <c r="A197" i="23"/>
  <c r="A198" i="23"/>
  <c r="A199" i="23"/>
  <c r="A200" i="23"/>
  <c r="A201" i="23"/>
  <c r="A202" i="23"/>
  <c r="A203" i="23"/>
  <c r="A204" i="23"/>
  <c r="A205" i="23"/>
  <c r="A206" i="23"/>
  <c r="A207" i="23"/>
  <c r="A208" i="23"/>
  <c r="A209" i="23"/>
  <c r="A210" i="23"/>
  <c r="A211" i="23"/>
  <c r="A212" i="23"/>
  <c r="A213" i="23"/>
  <c r="A214" i="23"/>
  <c r="A215" i="23"/>
  <c r="A216" i="23"/>
  <c r="A217" i="23"/>
  <c r="A218" i="23"/>
  <c r="A219" i="23"/>
  <c r="A220" i="23"/>
  <c r="A221" i="23"/>
  <c r="A222" i="23"/>
  <c r="A223" i="23"/>
  <c r="A224" i="23"/>
  <c r="A225" i="23"/>
  <c r="A226" i="23"/>
  <c r="A227" i="23"/>
  <c r="A228" i="23"/>
  <c r="A229" i="23"/>
  <c r="A230" i="23"/>
  <c r="A231" i="23"/>
  <c r="A232" i="23"/>
  <c r="A233" i="23"/>
  <c r="A234" i="23"/>
  <c r="A235" i="23"/>
  <c r="A236" i="23"/>
  <c r="A237" i="23"/>
  <c r="A238" i="23"/>
  <c r="A239" i="23"/>
  <c r="A240" i="23"/>
  <c r="A241" i="23"/>
  <c r="A242" i="23"/>
  <c r="A243" i="23"/>
  <c r="A244" i="23"/>
  <c r="A245" i="23"/>
  <c r="A246" i="23"/>
  <c r="A247" i="23"/>
  <c r="A248" i="23"/>
  <c r="A249" i="23"/>
  <c r="A250" i="23"/>
  <c r="A251" i="23"/>
  <c r="A252" i="23"/>
  <c r="A253" i="23"/>
  <c r="A254" i="23"/>
  <c r="A255" i="23"/>
  <c r="A256" i="23"/>
  <c r="A257" i="23"/>
  <c r="A258" i="23"/>
  <c r="A259" i="23"/>
  <c r="A260" i="23"/>
  <c r="A261" i="23"/>
  <c r="A262" i="23"/>
  <c r="A263" i="23"/>
  <c r="A264" i="23"/>
  <c r="A265" i="23"/>
  <c r="A266" i="23"/>
  <c r="A267" i="23"/>
  <c r="A268" i="23"/>
  <c r="A269" i="23"/>
  <c r="A270" i="23"/>
  <c r="A271" i="23"/>
  <c r="A272" i="23"/>
  <c r="A273" i="23"/>
  <c r="A274" i="23"/>
  <c r="A275" i="23"/>
  <c r="A276" i="23"/>
  <c r="A277" i="23"/>
  <c r="A278" i="23"/>
  <c r="A279" i="23"/>
  <c r="A280" i="23"/>
  <c r="A281" i="23"/>
  <c r="A282" i="23"/>
  <c r="A283" i="23"/>
  <c r="A284" i="23"/>
  <c r="A285" i="23"/>
  <c r="A286" i="23"/>
  <c r="A287" i="23"/>
  <c r="A288" i="23"/>
  <c r="A289" i="23"/>
  <c r="A290" i="23"/>
  <c r="A291" i="23"/>
  <c r="A292" i="23"/>
  <c r="A293" i="23"/>
  <c r="A294" i="23"/>
  <c r="A295" i="23"/>
  <c r="A296" i="23"/>
  <c r="A297" i="23"/>
  <c r="A298" i="23"/>
  <c r="A299" i="23"/>
  <c r="A300" i="23"/>
  <c r="A301" i="23"/>
  <c r="A302" i="23"/>
  <c r="A303" i="23"/>
  <c r="A304" i="23"/>
  <c r="A305" i="23"/>
  <c r="A306" i="23"/>
  <c r="A307" i="23"/>
  <c r="A308" i="23"/>
  <c r="A309" i="23"/>
  <c r="A310" i="23"/>
  <c r="A311" i="23"/>
  <c r="A312" i="23"/>
  <c r="A313" i="23"/>
  <c r="A314" i="23"/>
  <c r="A315" i="23"/>
  <c r="A316" i="23"/>
  <c r="A317" i="23"/>
  <c r="A318" i="23"/>
  <c r="A319" i="23"/>
  <c r="A320" i="23"/>
  <c r="A321" i="23"/>
  <c r="A322" i="23"/>
  <c r="A323" i="23"/>
  <c r="A324" i="23"/>
  <c r="A325" i="23"/>
  <c r="A326" i="23"/>
  <c r="A327" i="23"/>
  <c r="A328" i="23"/>
  <c r="A329" i="23"/>
  <c r="A330" i="23"/>
  <c r="A331" i="23"/>
  <c r="A332" i="23"/>
  <c r="A333" i="23"/>
  <c r="A334" i="23"/>
  <c r="A335" i="23"/>
  <c r="A336" i="23"/>
  <c r="A337" i="23"/>
  <c r="A338" i="23"/>
  <c r="A339" i="23"/>
  <c r="A340" i="23"/>
  <c r="A341" i="23"/>
  <c r="A342" i="23"/>
  <c r="A343" i="23"/>
  <c r="A344" i="23"/>
  <c r="A345" i="23"/>
  <c r="A346" i="23"/>
  <c r="A347" i="23"/>
  <c r="A348" i="23"/>
  <c r="A349" i="23"/>
  <c r="A350" i="23"/>
  <c r="A351" i="23"/>
  <c r="A352" i="23"/>
  <c r="A353" i="23"/>
  <c r="A354" i="23"/>
  <c r="A355" i="23"/>
  <c r="A356" i="23"/>
  <c r="A357" i="23"/>
  <c r="A358" i="23"/>
  <c r="A359" i="23"/>
  <c r="A360" i="23"/>
  <c r="A361" i="23"/>
  <c r="A362" i="23"/>
  <c r="A363" i="23"/>
  <c r="A364" i="23"/>
  <c r="A365" i="23"/>
  <c r="A366" i="23"/>
  <c r="A367" i="23"/>
  <c r="A368" i="23"/>
  <c r="A369" i="23"/>
  <c r="A370" i="23"/>
  <c r="A371" i="23"/>
  <c r="A372" i="23"/>
  <c r="A373" i="23"/>
  <c r="A374" i="23"/>
  <c r="A375" i="23"/>
  <c r="A376" i="23"/>
  <c r="A377" i="23"/>
  <c r="A378" i="23"/>
  <c r="A379" i="23"/>
  <c r="A380" i="23"/>
  <c r="A381" i="23"/>
  <c r="A382" i="23"/>
  <c r="A383" i="23"/>
  <c r="A384" i="23"/>
  <c r="A385" i="23"/>
  <c r="A386" i="23"/>
  <c r="A387" i="23"/>
  <c r="A388" i="23"/>
  <c r="A389" i="23"/>
  <c r="A390" i="23"/>
  <c r="A391" i="23"/>
  <c r="A392" i="23"/>
  <c r="A393" i="23"/>
  <c r="A394" i="23"/>
  <c r="A395" i="23"/>
  <c r="A396" i="23"/>
  <c r="A397" i="23"/>
  <c r="A398" i="23"/>
  <c r="A399" i="23"/>
  <c r="A400" i="23"/>
  <c r="A401" i="23"/>
  <c r="A402" i="23"/>
  <c r="A403" i="23"/>
  <c r="A404" i="23"/>
  <c r="A405" i="23"/>
  <c r="A406" i="23"/>
  <c r="A407" i="23"/>
  <c r="A408" i="23"/>
  <c r="A409" i="23"/>
  <c r="A410" i="23"/>
  <c r="A411" i="23"/>
  <c r="A412" i="23"/>
  <c r="A413" i="23"/>
  <c r="A414" i="23"/>
  <c r="A415" i="23"/>
  <c r="A416" i="23"/>
  <c r="A417" i="23"/>
  <c r="A418" i="23"/>
  <c r="A419" i="23"/>
  <c r="A420" i="23"/>
  <c r="A421" i="23"/>
  <c r="A422" i="23"/>
  <c r="A423" i="23"/>
  <c r="A424" i="23"/>
  <c r="A425" i="23"/>
  <c r="A426" i="23"/>
  <c r="A427" i="23"/>
  <c r="A428" i="23"/>
  <c r="A429" i="23"/>
  <c r="A430" i="23"/>
  <c r="A431" i="23"/>
  <c r="A432" i="23"/>
  <c r="A433" i="23"/>
  <c r="A434" i="23"/>
  <c r="A435" i="23"/>
  <c r="A436" i="23"/>
  <c r="A437" i="23"/>
  <c r="A438" i="23"/>
  <c r="A439" i="23"/>
  <c r="A440" i="23"/>
  <c r="A441" i="23"/>
  <c r="A442" i="23"/>
  <c r="A443" i="23"/>
  <c r="A444" i="23"/>
  <c r="A445" i="23"/>
  <c r="A446" i="23"/>
  <c r="A447" i="23"/>
  <c r="A448" i="23"/>
  <c r="A449" i="23"/>
  <c r="A450" i="23"/>
  <c r="A451" i="23"/>
  <c r="A452" i="23"/>
  <c r="A453" i="23"/>
  <c r="A454" i="23"/>
  <c r="A455" i="23"/>
  <c r="A456" i="23"/>
  <c r="A457" i="23"/>
  <c r="A458" i="23"/>
  <c r="A459" i="23"/>
  <c r="A460" i="23"/>
  <c r="A461" i="23"/>
  <c r="A462" i="23"/>
  <c r="A463" i="23"/>
  <c r="A464" i="23"/>
  <c r="A465" i="23"/>
  <c r="A466" i="23"/>
  <c r="A467" i="23"/>
  <c r="A468" i="23"/>
  <c r="A469" i="23"/>
  <c r="A470" i="23"/>
  <c r="A471" i="23"/>
  <c r="A472" i="23"/>
  <c r="A473" i="23"/>
  <c r="A474" i="23"/>
  <c r="A475" i="23"/>
  <c r="A476" i="23"/>
  <c r="A477" i="23"/>
  <c r="A478" i="23"/>
  <c r="A479" i="23"/>
  <c r="A480" i="23"/>
  <c r="A481" i="23"/>
  <c r="A482" i="23"/>
  <c r="A483" i="23"/>
  <c r="A484" i="23"/>
  <c r="A485" i="23"/>
  <c r="A486" i="23"/>
  <c r="A487" i="23"/>
  <c r="A488" i="23"/>
  <c r="A489" i="23"/>
  <c r="A490" i="23"/>
  <c r="A491" i="23"/>
  <c r="A492" i="23"/>
  <c r="A493" i="23"/>
  <c r="A494" i="23"/>
  <c r="A495" i="23"/>
  <c r="A496" i="23"/>
  <c r="A497" i="23"/>
  <c r="A498" i="23"/>
  <c r="A499" i="23"/>
  <c r="A500" i="23"/>
  <c r="A501" i="23"/>
  <c r="A502" i="23"/>
  <c r="A503" i="23"/>
  <c r="A504" i="23"/>
  <c r="A505" i="23"/>
  <c r="A506" i="23"/>
  <c r="A507" i="23"/>
  <c r="A508" i="23"/>
  <c r="A509" i="23"/>
  <c r="A510" i="23"/>
  <c r="A511" i="23"/>
  <c r="A512" i="23"/>
  <c r="A513" i="23"/>
  <c r="A514" i="23"/>
  <c r="A515" i="23"/>
  <c r="A516" i="23"/>
  <c r="A517" i="23"/>
  <c r="A518" i="23"/>
  <c r="A519" i="23"/>
  <c r="A520" i="23"/>
  <c r="A521" i="23"/>
  <c r="A522" i="23"/>
  <c r="A523" i="23"/>
  <c r="A524" i="23"/>
  <c r="A525" i="23"/>
  <c r="A526" i="23"/>
  <c r="A527" i="23"/>
  <c r="A528" i="23"/>
  <c r="A529" i="23"/>
  <c r="A530" i="23"/>
  <c r="A531" i="23"/>
  <c r="A532" i="23"/>
  <c r="A533" i="23"/>
  <c r="A534" i="23"/>
  <c r="A535" i="23"/>
  <c r="A536" i="23"/>
  <c r="A537" i="23"/>
  <c r="A538" i="23"/>
  <c r="A539" i="23"/>
  <c r="A540" i="23"/>
  <c r="A541" i="23"/>
  <c r="A542" i="23"/>
  <c r="A543" i="23"/>
  <c r="A544" i="23"/>
  <c r="A545" i="23"/>
  <c r="A546" i="23"/>
  <c r="A547" i="23"/>
  <c r="A548" i="23"/>
  <c r="A549" i="23"/>
  <c r="A550" i="23"/>
  <c r="A551" i="23"/>
  <c r="A552" i="23"/>
  <c r="A553" i="23"/>
  <c r="A554" i="23"/>
  <c r="A555" i="23"/>
  <c r="A556" i="23"/>
  <c r="A557" i="23"/>
  <c r="A558" i="23"/>
  <c r="A559" i="23"/>
  <c r="A560" i="23"/>
  <c r="A561" i="23"/>
  <c r="A562" i="23"/>
  <c r="A563" i="23"/>
  <c r="A564" i="23"/>
  <c r="A565" i="23"/>
  <c r="A566" i="23"/>
  <c r="A567" i="23"/>
  <c r="A568" i="23"/>
  <c r="A569" i="23"/>
  <c r="A570" i="23"/>
  <c r="A571" i="23"/>
  <c r="A572" i="23"/>
  <c r="A573" i="23"/>
  <c r="A574" i="23"/>
  <c r="A575" i="23"/>
  <c r="A576" i="23"/>
  <c r="A577" i="23"/>
  <c r="A578" i="23"/>
  <c r="A579" i="23"/>
  <c r="A580" i="23"/>
  <c r="A581" i="23"/>
  <c r="A582" i="23"/>
  <c r="A583" i="23"/>
  <c r="A584" i="23"/>
  <c r="A585" i="23"/>
  <c r="A586" i="23"/>
  <c r="A587" i="23"/>
  <c r="A588" i="23"/>
  <c r="A589" i="23"/>
  <c r="A590" i="23"/>
  <c r="A591" i="23"/>
  <c r="A592" i="23"/>
  <c r="A593" i="23"/>
  <c r="A594" i="23"/>
  <c r="A595" i="23"/>
  <c r="A596" i="23"/>
  <c r="A597" i="23"/>
  <c r="A598" i="23"/>
  <c r="A599" i="23"/>
  <c r="A600" i="23"/>
  <c r="A601" i="23"/>
  <c r="A602" i="23"/>
  <c r="A603" i="23"/>
  <c r="A604" i="23"/>
  <c r="A605" i="23"/>
  <c r="A606" i="23"/>
  <c r="A607" i="23"/>
  <c r="A608" i="23"/>
  <c r="A609" i="23"/>
  <c r="A2" i="23"/>
  <c r="D15" i="14" l="1"/>
  <c r="D16" i="14"/>
  <c r="D8" i="14"/>
  <c r="D6" i="14"/>
  <c r="D13" i="14"/>
  <c r="F6" i="14"/>
  <c r="F17" i="14"/>
  <c r="F7" i="14"/>
  <c r="F8" i="14"/>
  <c r="D14" i="14"/>
  <c r="D11" i="14"/>
  <c r="D10" i="14"/>
  <c r="D12" i="14"/>
  <c r="F10" i="14"/>
  <c r="F9" i="14"/>
  <c r="F16" i="14"/>
  <c r="F11" i="14"/>
  <c r="F14" i="14"/>
  <c r="F15" i="14"/>
  <c r="D17" i="14"/>
  <c r="D7" i="14"/>
  <c r="F13" i="14"/>
  <c r="D9" i="14"/>
  <c r="F12" i="14"/>
  <c r="E6" i="14"/>
  <c r="E15" i="14"/>
  <c r="E9" i="14"/>
  <c r="E10" i="14"/>
  <c r="E12" i="14"/>
  <c r="E14" i="14"/>
  <c r="E7" i="14"/>
  <c r="E17" i="14"/>
  <c r="E16" i="14"/>
  <c r="E11" i="14"/>
  <c r="E13" i="14"/>
  <c r="E8" i="14"/>
  <c r="G17" i="14"/>
  <c r="G14" i="14"/>
  <c r="G13" i="14"/>
  <c r="G16" i="14"/>
  <c r="G15" i="14"/>
  <c r="G10" i="14"/>
  <c r="G12" i="14"/>
  <c r="G11" i="14"/>
  <c r="G8" i="14"/>
  <c r="G9" i="14"/>
  <c r="G7" i="14"/>
  <c r="G6" i="14"/>
  <c r="B3" i="14"/>
  <c r="B1" i="14"/>
  <c r="E18" i="14" l="1"/>
  <c r="D18" i="14"/>
  <c r="F18" i="14"/>
  <c r="G18" i="14"/>
  <c r="H6" i="14" l="1"/>
  <c r="H7" i="14"/>
  <c r="H9" i="14"/>
  <c r="H8" i="14"/>
  <c r="H11" i="14"/>
  <c r="H16" i="14"/>
  <c r="H10" i="14"/>
  <c r="H14" i="14"/>
  <c r="H15" i="14"/>
  <c r="H12" i="14"/>
  <c r="H13" i="14"/>
  <c r="H17" i="14"/>
  <c r="H18" i="14" l="1"/>
  <c r="B2" i="14"/>
</calcChain>
</file>

<file path=xl/sharedStrings.xml><?xml version="1.0" encoding="utf-8"?>
<sst xmlns="http://schemas.openxmlformats.org/spreadsheetml/2006/main" count="16347" uniqueCount="1763">
  <si>
    <t>总计</t>
  </si>
  <si>
    <t>招考人数</t>
  </si>
  <si>
    <t>职位代码</t>
  </si>
  <si>
    <t>序号</t>
  </si>
  <si>
    <t>部门代码</t>
  </si>
  <si>
    <t>用人司局</t>
  </si>
  <si>
    <t>招考职位</t>
  </si>
  <si>
    <t>石家庄市</t>
  </si>
  <si>
    <t>北京铁路公安局</t>
  </si>
  <si>
    <t>北京铁路公安处线路警务区民警</t>
  </si>
  <si>
    <t>北京铁路公安处车站派出所民警</t>
  </si>
  <si>
    <t>天津铁路公安处线路警务区民警</t>
  </si>
  <si>
    <t>石家庄铁路公安处线路警务区民警</t>
  </si>
  <si>
    <t>石家庄铁路公安处车站派出所民警</t>
  </si>
  <si>
    <t>神华铁路公安处车站派出所民警</t>
  </si>
  <si>
    <t>秦皇岛市</t>
  </si>
  <si>
    <t>太原铁路公安局</t>
  </si>
  <si>
    <t>秦皇岛铁路公安处线路警务区民警</t>
  </si>
  <si>
    <t>秦皇岛铁路公安处车站派出所民警</t>
  </si>
  <si>
    <t>河北海事局</t>
  </si>
  <si>
    <t>秦皇岛海事局一级行政执法员（一）</t>
  </si>
  <si>
    <t>秦皇岛海事局一级行政执法员（二）</t>
  </si>
  <si>
    <t>秦皇岛海事局一级行政执法员（三）</t>
  </si>
  <si>
    <t>秦皇岛海事局一级行政执法员（四）</t>
  </si>
  <si>
    <t>秦皇岛海事局一级行政执法员（五）</t>
  </si>
  <si>
    <t>秦皇岛海事局一级行政执法员（六）</t>
  </si>
  <si>
    <t>秦皇岛海事局一级行政执法员（七）</t>
  </si>
  <si>
    <t>秦皇岛海事局一级行政执法员（八）</t>
  </si>
  <si>
    <t>秦皇岛海事局一级行政执法员（九）</t>
  </si>
  <si>
    <t>沧州市</t>
  </si>
  <si>
    <t>沧州海事局一级行政执法员（一）</t>
  </si>
  <si>
    <t>沧州海事局一级行政执法员（二）</t>
  </si>
  <si>
    <t>沧州海事局一级行政执法员（三）</t>
  </si>
  <si>
    <t>唐山市</t>
  </si>
  <si>
    <t>唐山海事局一级行政执法员（一）</t>
  </si>
  <si>
    <t>唐山海事局一级行政执法员（二）</t>
  </si>
  <si>
    <t>唐山海事局一级行政执法员（三）</t>
  </si>
  <si>
    <t>唐山海事局一级行政执法员（四）</t>
  </si>
  <si>
    <t>曹妃甸海事局一级行政执法员（一）</t>
  </si>
  <si>
    <t>曹妃甸海事局一级行政执法员（二）</t>
  </si>
  <si>
    <t>曹妃甸海事局一级行政执法员（三）</t>
  </si>
  <si>
    <t>曹妃甸海事局一级行政执法员（四）</t>
  </si>
  <si>
    <t>河北省消防救援总队</t>
  </si>
  <si>
    <t>河北省消防救援总队所属支队管理指挥岗位</t>
  </si>
  <si>
    <t>石家庄海关</t>
  </si>
  <si>
    <t>卫生检疫一级行政执法员（一）</t>
  </si>
  <si>
    <t>卫生检疫一级行政执法员（二）</t>
  </si>
  <si>
    <t>海关业务二级主办及以下</t>
  </si>
  <si>
    <t>国家税务总局河北省税务局</t>
  </si>
  <si>
    <t>一级行政执法员（一）</t>
  </si>
  <si>
    <t>一级行政执法员（二）</t>
  </si>
  <si>
    <t>一级行政执法员（三）</t>
  </si>
  <si>
    <t>一级行政执法员</t>
  </si>
  <si>
    <t>一级行政执法员（四）</t>
  </si>
  <si>
    <t>承德市</t>
  </si>
  <si>
    <t>张家口市</t>
  </si>
  <si>
    <t>一级行政执法员（五）</t>
  </si>
  <si>
    <t>廊坊市</t>
  </si>
  <si>
    <t>保定市</t>
  </si>
  <si>
    <t>衡水市</t>
  </si>
  <si>
    <t>邢台市</t>
  </si>
  <si>
    <t>邯郸市</t>
  </si>
  <si>
    <t>水利部海河水利委员会</t>
  </si>
  <si>
    <t>故城河务局一级主任科员及以下</t>
  </si>
  <si>
    <t>岳城水库管理局一级主任科员及以下（一）</t>
  </si>
  <si>
    <t>岳城水库管理局一级主任科员及以下（二）</t>
  </si>
  <si>
    <t>国家统计局河北调查总队</t>
  </si>
  <si>
    <t>张家口调查队办公室一级科员</t>
  </si>
  <si>
    <t>邢台调查队业务科室一级科员</t>
  </si>
  <si>
    <t>平泉调查队一级科员</t>
  </si>
  <si>
    <t>易县调查队一级科员</t>
  </si>
  <si>
    <t>河北省气象局</t>
  </si>
  <si>
    <t>防灾减灾科四级主任科员及以下</t>
  </si>
  <si>
    <t>业务科技科二级主任科员及以下</t>
  </si>
  <si>
    <t>中国银行保险监督管理委员会河北监管局</t>
  </si>
  <si>
    <t>监管部门一级主任科员及以下</t>
  </si>
  <si>
    <t>法规部门一级主任科员及以下</t>
  </si>
  <si>
    <t>统计信息部门一级主任科员及以下</t>
  </si>
  <si>
    <t>财会部门一级主任科员及以下</t>
  </si>
  <si>
    <t>中国证券监督管理委员会河北监管局</t>
  </si>
  <si>
    <t>竞争比</t>
    <phoneticPr fontId="4" type="noConversion"/>
  </si>
  <si>
    <t>招录人数</t>
  </si>
  <si>
    <t>无人审核通过岗位</t>
    <phoneticPr fontId="4" type="noConversion"/>
  </si>
  <si>
    <t>河北报名总人数</t>
    <phoneticPr fontId="4" type="noConversion"/>
  </si>
  <si>
    <t>无人报考岗位数</t>
    <phoneticPr fontId="4" type="noConversion"/>
  </si>
  <si>
    <t>国家税务总局灵寿县税务局</t>
  </si>
  <si>
    <t>国家税务总局怀来县税务局</t>
  </si>
  <si>
    <t>秦皇岛海事局</t>
  </si>
  <si>
    <t>国家税务总局新河县税务局</t>
  </si>
  <si>
    <t>唐山海事局</t>
  </si>
  <si>
    <t>国家税务总局唐山市丰润区税务局</t>
  </si>
  <si>
    <t>国家税务总局正定县税务局</t>
  </si>
  <si>
    <t>国家税务总局平山县税务局</t>
  </si>
  <si>
    <t>河北省石家庄市深泽县气象局</t>
  </si>
  <si>
    <t>国家税务总局承德县税务局</t>
  </si>
  <si>
    <t>国家税务总局唐县税务局</t>
  </si>
  <si>
    <t>河北省邯郸市鸡泽县气象局</t>
  </si>
  <si>
    <t>国家税务总局望都县税务局</t>
  </si>
  <si>
    <t>国家税务总局秦皇岛市海港区税务局</t>
  </si>
  <si>
    <t>国家税务总局大城县税务局</t>
  </si>
  <si>
    <t>国家税务总局高碑店市税务局</t>
  </si>
  <si>
    <t>国家税务总局涞水县税务局</t>
  </si>
  <si>
    <t>国家税务总局邯郸市永年区税务局</t>
  </si>
  <si>
    <t>国家税务总局石家庄市藁城区税务局</t>
  </si>
  <si>
    <t>国家税务总局承德市双桥区税务局</t>
  </si>
  <si>
    <t>国家税务总局唐山市汉沽管理区税务局</t>
  </si>
  <si>
    <t>国家税务总局霸州市税务局</t>
  </si>
  <si>
    <t>国家税务总局阜平县税务局</t>
  </si>
  <si>
    <t>国家税务总局兴隆县税务局</t>
  </si>
  <si>
    <t>国家税务总局唐山市曹妃甸区税务局</t>
  </si>
  <si>
    <t>国家税务总局高阳县税务局</t>
  </si>
  <si>
    <t>国家税务总局黄骅市税务局</t>
  </si>
  <si>
    <t>国家税务总局景县税务局</t>
  </si>
  <si>
    <t>国家税务总局邢台市任泽区税务局</t>
  </si>
  <si>
    <t>国家税务总局定州市税务局</t>
  </si>
  <si>
    <t>石家庄机场海关</t>
  </si>
  <si>
    <t>国家税务总局隆化县税务局</t>
  </si>
  <si>
    <t>国家税务总局曲阳县税务局</t>
  </si>
  <si>
    <t>国家税务总局衡水市桃城区税务局</t>
  </si>
  <si>
    <t>漳卫南运河管理局</t>
  </si>
  <si>
    <t>国家税务总局滦州市税务局</t>
  </si>
  <si>
    <t>国家税务总局三河市税务局</t>
  </si>
  <si>
    <t>国家税务总局顺平县税务局</t>
  </si>
  <si>
    <t>国家税务总局海兴县税务局</t>
  </si>
  <si>
    <t>国家税务总局邢台市南和区税务局</t>
  </si>
  <si>
    <t>国家税务总局安新县税务局</t>
  </si>
  <si>
    <t>国家税务总局辛集市税务局</t>
  </si>
  <si>
    <t>河北省邢台市威县气象局</t>
  </si>
  <si>
    <t>河北银保监局</t>
  </si>
  <si>
    <t>国家税务总局乐亭县税务局</t>
  </si>
  <si>
    <t>国家税务总局廊坊市广阳区税务局</t>
  </si>
  <si>
    <t>国家税务总局廊坊市安次区税务局</t>
  </si>
  <si>
    <t>国家税务总局定兴县税务局</t>
  </si>
  <si>
    <t>国家税务总局涞源县税务局</t>
  </si>
  <si>
    <t>国家税务总局盐山县税务局</t>
  </si>
  <si>
    <t>国家税务总局南宫市税务局</t>
  </si>
  <si>
    <t>国家税务总局邯郸市峰峰矿区税务局</t>
  </si>
  <si>
    <t>国家税务总局围场满族蒙古族自治县税务局</t>
  </si>
  <si>
    <t>国家税务总局丰宁满族自治县税务局</t>
  </si>
  <si>
    <t>国家税务总局宽城满族自治县税务局</t>
  </si>
  <si>
    <t>国家税务总局张北县税务局</t>
  </si>
  <si>
    <t>国家税务总局秦皇岛市抚宁区税务局</t>
  </si>
  <si>
    <t>国家税务总局唐山市古冶区税务局</t>
  </si>
  <si>
    <t>国家税务总局玉田县税务局</t>
  </si>
  <si>
    <t>国家税务总局文安县税务局</t>
  </si>
  <si>
    <t>国家税务总局蠡县税务局</t>
  </si>
  <si>
    <t>国家税务总局衡水市冀州区税务局</t>
  </si>
  <si>
    <t>国家税务总局河北衡水高新技术产业开发区税务局</t>
  </si>
  <si>
    <t>国家税务总局威县税务局</t>
  </si>
  <si>
    <t>国家税务总局武安市税务局</t>
  </si>
  <si>
    <t>国家税务总局磁县税务局</t>
  </si>
  <si>
    <t>国家税务总局雄县税务局</t>
  </si>
  <si>
    <t>张家口银保监分局</t>
  </si>
  <si>
    <t>邢台银保监分局辖内银保监监管组</t>
  </si>
  <si>
    <t>国家税务总局行唐县税务局</t>
  </si>
  <si>
    <t>国家税务总局高邑县税务局</t>
  </si>
  <si>
    <t>国家税务总局承德市鹰手营子矿区税务局</t>
  </si>
  <si>
    <t>国家税务总局平泉市税务局</t>
  </si>
  <si>
    <t>国家税务总局滦平县税务局</t>
  </si>
  <si>
    <t>国家税务总局张家口市崇礼区税务局</t>
  </si>
  <si>
    <t>国家税务总局怀安县税务局</t>
  </si>
  <si>
    <t>国家税务总局昌黎县税务局</t>
  </si>
  <si>
    <t>国家税务总局遵化市税务局</t>
  </si>
  <si>
    <t>国家税务总局永清县税务局</t>
  </si>
  <si>
    <t>国家税务总局固安县税务局</t>
  </si>
  <si>
    <t>国家税务总局易县税务局</t>
  </si>
  <si>
    <t>国家税务总局保定白沟新城税务局</t>
  </si>
  <si>
    <t>国家税务总局深州市税务局</t>
  </si>
  <si>
    <t>国家税务总局枣强县税务局</t>
  </si>
  <si>
    <t>国家税务总局武邑县税务局</t>
  </si>
  <si>
    <t>国家税务总局饶阳县税务局</t>
  </si>
  <si>
    <t>国家税务总局临城县税务局</t>
  </si>
  <si>
    <t>国家税务总局清河县税务局</t>
  </si>
  <si>
    <t>国家税务总局涉县税务局</t>
  </si>
  <si>
    <t>国家税务总局魏县税务局</t>
  </si>
  <si>
    <t>国家税务总局大名县税务局</t>
  </si>
  <si>
    <t>河北省石家庄市行唐县气象局</t>
  </si>
  <si>
    <t>承德银保监分局</t>
  </si>
  <si>
    <t>张家口银保监分局辖内银保监监管组</t>
  </si>
  <si>
    <t>国家税务总局新乐市税务局</t>
  </si>
  <si>
    <t>国家税务总局井陉县税务局</t>
  </si>
  <si>
    <t>国家税务总局深泽县税务局</t>
  </si>
  <si>
    <t>国家税务总局无极县税务局</t>
  </si>
  <si>
    <t>国家税务总局张家口市下花园区税务局</t>
  </si>
  <si>
    <t>国家税务总局蔚县税务局</t>
  </si>
  <si>
    <t>国家税务总局阳原县税务局</t>
  </si>
  <si>
    <t>国家税务总局涿鹿县税务局</t>
  </si>
  <si>
    <t>国家税务总局香河县税务局</t>
  </si>
  <si>
    <t>国家税务总局博野县税务局</t>
  </si>
  <si>
    <t>国家税务总局献县税务局</t>
  </si>
  <si>
    <t>国家税务总局东光县税务局</t>
  </si>
  <si>
    <t>国家税务总局孟村回族自治县税务局</t>
  </si>
  <si>
    <t>国家税务总局武强县税务局</t>
  </si>
  <si>
    <t>国家税务总局阜城县税务局</t>
  </si>
  <si>
    <t>国家税务总局内丘县税务局</t>
  </si>
  <si>
    <t>国家税务总局巨鹿县税务局</t>
  </si>
  <si>
    <t>国家税务总局平乡县税务局</t>
  </si>
  <si>
    <t>国家税务总局临西县税务局</t>
  </si>
  <si>
    <t>国家税务总局邯郸市肥乡区税务局</t>
  </si>
  <si>
    <t>国家税务总局邱县税务局</t>
  </si>
  <si>
    <t>国家税务总局曲周县税务局</t>
  </si>
  <si>
    <t>国家税务总局成安县税务局</t>
  </si>
  <si>
    <t>国家税务总局容城县税务局</t>
  </si>
  <si>
    <t>沧州银保监分局</t>
  </si>
  <si>
    <t>沧州海事局</t>
  </si>
  <si>
    <t>曹妃甸海事局</t>
  </si>
  <si>
    <t>曹妃甸海关</t>
  </si>
  <si>
    <t>国家税务总局沽源县税务局</t>
  </si>
  <si>
    <t>国家税务总局赤城县税务局</t>
  </si>
  <si>
    <t>国家税务总局秦皇岛市山海关区税务局</t>
  </si>
  <si>
    <t>国家税务总局卢龙县税务局</t>
  </si>
  <si>
    <t>国家税务总局青龙满族自治县税务局</t>
  </si>
  <si>
    <t>国家税务总局河北唐山南堡经济开发区税务局</t>
  </si>
  <si>
    <t>国家税务总局河北唐山海港经济开发区税务局</t>
  </si>
  <si>
    <t>国家税务总局安国市税务局</t>
  </si>
  <si>
    <t>国家税务总局肃宁县税务局</t>
  </si>
  <si>
    <t>国家税务总局安平县税务局</t>
  </si>
  <si>
    <t>国家税务总局隆尧县税务局</t>
  </si>
  <si>
    <t>国家税务总局宁晋县税务局</t>
  </si>
  <si>
    <t>国家税务总局鸡泽县税务局</t>
  </si>
  <si>
    <t>国家税务总局馆陶县税务局</t>
  </si>
  <si>
    <t>国家税务总局广平县税务局</t>
  </si>
  <si>
    <t>国家税务总局临漳县税务局</t>
  </si>
  <si>
    <t>河北省唐山市玉田县气象局</t>
  </si>
  <si>
    <t>河北省沧州市东光县气象局</t>
  </si>
  <si>
    <t>河北省邢台市南宫市气象局</t>
  </si>
  <si>
    <t>秦皇岛银保监分局</t>
  </si>
  <si>
    <t>京唐港海关</t>
  </si>
  <si>
    <t>黄骅港海关</t>
  </si>
  <si>
    <t>隶属海关</t>
  </si>
  <si>
    <t>国家税务总局康保县税务局</t>
  </si>
  <si>
    <t>国家税务总局张家口市察北管理区税务局</t>
  </si>
  <si>
    <t>国家税务总局张家口市塞北管理区税务局</t>
  </si>
  <si>
    <t>国家税务总局河北唐山芦台经济开发区税务局</t>
  </si>
  <si>
    <t>国家税务总局大厂回族自治县税务局</t>
  </si>
  <si>
    <t>国家税务总局沧州南大港产业园区税务局</t>
  </si>
  <si>
    <t>国家税务总局故城县税务局</t>
  </si>
  <si>
    <t>国家税务总局柏乡县税务局</t>
  </si>
  <si>
    <t>漳河上游管理局</t>
  </si>
  <si>
    <t>河北省承德市丰宁满族自治县气象局</t>
  </si>
  <si>
    <t>河北省沧州市海兴县气象局</t>
  </si>
  <si>
    <t>河北省沧州市吴桥县气象局</t>
  </si>
  <si>
    <t>河北省衡水市饶阳县气象局</t>
  </si>
  <si>
    <t>河北省衡水市景县气象局</t>
  </si>
  <si>
    <t>河北省邢台市内丘县气象局</t>
  </si>
  <si>
    <t>河北省邯郸市馆陶县气象局</t>
  </si>
  <si>
    <t>河北省邯郸市魏县气象局</t>
  </si>
  <si>
    <t>河北银保监局直管银保监监管组</t>
  </si>
  <si>
    <t>职位数与招录人数按照工作地点计算</t>
    <phoneticPr fontId="4" type="noConversion"/>
  </si>
  <si>
    <t>省直</t>
  </si>
  <si>
    <t>部门名称</t>
  </si>
  <si>
    <t>机构性质</t>
  </si>
  <si>
    <t>机构层级</t>
  </si>
  <si>
    <t>职位属性</t>
  </si>
  <si>
    <t>职位简介</t>
  </si>
  <si>
    <t>考试类别</t>
  </si>
  <si>
    <t>专业</t>
  </si>
  <si>
    <t>学历</t>
  </si>
  <si>
    <t>学位</t>
  </si>
  <si>
    <t>政治面貌</t>
  </si>
  <si>
    <t>备注</t>
  </si>
  <si>
    <t>职位分布</t>
  </si>
  <si>
    <t>部门网站</t>
  </si>
  <si>
    <t>咨询电话1</t>
  </si>
  <si>
    <t>咨询电话2</t>
  </si>
  <si>
    <t>咨询电话3</t>
  </si>
  <si>
    <t>竞争比</t>
  </si>
  <si>
    <t>109203</t>
  </si>
  <si>
    <t>中央国家行政机关省级以下直属机构</t>
  </si>
  <si>
    <t>市（地）级</t>
  </si>
  <si>
    <t>公安机关人民警察职位</t>
  </si>
  <si>
    <t>主要从事火车站治安管理及防范宣传工作</t>
  </si>
  <si>
    <t>300130843023</t>
  </si>
  <si>
    <t>行政执法类</t>
  </si>
  <si>
    <t>新闻传播学类</t>
  </si>
  <si>
    <t>仅限本科</t>
  </si>
  <si>
    <t>学士</t>
  </si>
  <si>
    <t>中共党员或共青团员</t>
  </si>
  <si>
    <t>无限制</t>
  </si>
  <si>
    <t>否</t>
  </si>
  <si>
    <t>3:1</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</si>
  <si>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t>
  </si>
  <si>
    <t>其他职位</t>
  </si>
  <si>
    <t>无</t>
  </si>
  <si>
    <t>010-51832128</t>
  </si>
  <si>
    <t>主要从事线路治安管理工作</t>
  </si>
  <si>
    <t>300130843024</t>
  </si>
  <si>
    <t>体育学类</t>
  </si>
  <si>
    <t>主要从事火车站治安管理及计算机网络安全维护工作</t>
  </si>
  <si>
    <t>300130843025</t>
  </si>
  <si>
    <t>计算机类</t>
  </si>
  <si>
    <t>主要从事火车站治安管理及铁路交通事故调查工作</t>
  </si>
  <si>
    <t>300130843027</t>
  </si>
  <si>
    <t>交通运输类</t>
  </si>
  <si>
    <t>主要从事火车站治安管理及计算机网络维护工作</t>
  </si>
  <si>
    <t>300130843047</t>
  </si>
  <si>
    <t>主要从事线路治安管理及设备检查工作</t>
  </si>
  <si>
    <t>300130843048</t>
  </si>
  <si>
    <t>工学类</t>
  </si>
  <si>
    <t>二年</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</si>
  <si>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要求服务期满、考核合格，报考年龄不超过30周岁；8.工作强度大、任务重，经常加班，限男性；9.符合公安部统一招录补充公告有关要求；10.服从处内二次分配。</t>
  </si>
  <si>
    <t>主要从事火车站治安管理及涉案财物管理工作</t>
  </si>
  <si>
    <t>300130843049</t>
  </si>
  <si>
    <t>工商管理类</t>
  </si>
  <si>
    <t>石家庄铁路公安处特警支队民警</t>
  </si>
  <si>
    <t>主要从事特警工作</t>
  </si>
  <si>
    <t>300130843050</t>
  </si>
  <si>
    <t>主要从事火车站治安管理及内勤工作</t>
  </si>
  <si>
    <t>300130843051</t>
  </si>
  <si>
    <t>中文、文秘、文秘学</t>
  </si>
  <si>
    <t>主要从事线路治安管理及护路宣传工作</t>
  </si>
  <si>
    <t>300130843053</t>
  </si>
  <si>
    <t>戏剧与影视学类</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</si>
  <si>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限女性；9.符合公安部统一招录补充公告有关要求；10.服从处内二次分配。</t>
  </si>
  <si>
    <t>主要从事火车站治安管理、防范宣传工作</t>
  </si>
  <si>
    <t>300130843054</t>
  </si>
  <si>
    <t>300130843055</t>
  </si>
  <si>
    <t>运动训练</t>
  </si>
  <si>
    <t>仅限硕士研究生</t>
  </si>
  <si>
    <t>硕士</t>
  </si>
  <si>
    <t>300130843056</t>
  </si>
  <si>
    <t>历史学类</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</si>
  <si>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在职人员要求为国有企事业单位工作人员，报考年龄不超过30周岁；8.限女性；9.符合公安部统一招录补充公告有关要求；10.服从处内二次分配。</t>
  </si>
  <si>
    <t>主要从事火车站治安管理及案件侦办工作</t>
  </si>
  <si>
    <t>300130843057</t>
  </si>
  <si>
    <t>法学</t>
  </si>
  <si>
    <t>主要从事火车站治安管理工作</t>
  </si>
  <si>
    <t>300130843058</t>
  </si>
  <si>
    <t>本科或硕士研究生</t>
  </si>
  <si>
    <t>与最高学历相对应的学位</t>
  </si>
  <si>
    <t>109204</t>
  </si>
  <si>
    <t>主要从事车站治安管理、案件办理工作</t>
  </si>
  <si>
    <t>300130844038</t>
  </si>
  <si>
    <t>法律</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</si>
  <si>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限女性；9.符合公安部统一招录补充公告有关要求；10.服从处内二次分配。</t>
  </si>
  <si>
    <t>0351-2629220</t>
  </si>
  <si>
    <t>主要从事线路治安管理及计算机网络设备维护工作</t>
  </si>
  <si>
    <t>300130844039</t>
  </si>
  <si>
    <t>软件工程</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</si>
  <si>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限应届高等院校毕业生报考；8.工作强度大、任务重，经常加班，限男性。9.符合公安部统一招录补充公告有关要求；10.服从处内二次分配。</t>
  </si>
  <si>
    <t>主要从事线路治安管理、经济案件侦查及警务训练工作</t>
  </si>
  <si>
    <t>300130844040</t>
  </si>
  <si>
    <t>本科及以上</t>
  </si>
  <si>
    <t>1.高等学历教育各阶段均需取得相应学历学位；2.职位要求专业条件为报考者最高学历对应专业；3.与招录单位领导班子成员存在规定回避情形的，不得报考本单位职位；与招录单位机关工作人员存在规定回避情形的，不得报考本级机关职位；与处级（含）以下垂管单位工作人员存在规定回避情形的，不得报考相关单位职位（回避情形含夫妻关系、直系血亲关系、三代以内旁系血亲关系以及近姻亲关系）。4.具有《公安机关录用人民警察政治考察工作办法》第八条、第九条情形的，不得报考；父母、配偶或子女已移居国（境）外的，子女或兄弟姐妹等直系亲属与外国人结婚的，曾连续六个月以上在国（境）外留学、工作、生活，国（境）外期间经历和政治表现难以进行考察的，不得报考。5.干部人事档案存在“三龄二历一身份”篡改造假等问题，不得报考。6.按照招录人民警察要求，开展体检、体能测评、职业心理素质测评、政治考察；7.要求服务期满、考核合格，报考年龄不超过30周岁；8.限女性；9.符合公安部统一招录补充公告有关要求；10.服从处内二次分配。</t>
  </si>
  <si>
    <t>300130844041</t>
  </si>
  <si>
    <t>人力资源管理、统计学</t>
  </si>
  <si>
    <t>113103</t>
  </si>
  <si>
    <t>财政部河北监管局</t>
  </si>
  <si>
    <t>河北监管局</t>
  </si>
  <si>
    <t>省（副省）级</t>
  </si>
  <si>
    <t>普通职位</t>
  </si>
  <si>
    <t>一级主任科员及以下</t>
  </si>
  <si>
    <t>从事财政预算监管业务工作</t>
  </si>
  <si>
    <t>300110103001</t>
  </si>
  <si>
    <t>中央机关及其省级直属机构综合管理类</t>
  </si>
  <si>
    <t>经济学类、会计学、财务管理、审计学</t>
  </si>
  <si>
    <t>不限</t>
  </si>
  <si>
    <t>5:1</t>
  </si>
  <si>
    <t>职位要求专业为最高学历对应专业</t>
  </si>
  <si>
    <t>http://www.mof.gov.cn</t>
  </si>
  <si>
    <t>0311-83051039</t>
  </si>
  <si>
    <t>118304</t>
  </si>
  <si>
    <t>主要从事基层海事执法或综合管理工作，按国家有关规定发放工资</t>
  </si>
  <si>
    <t>300110001001</t>
  </si>
  <si>
    <t>航海技术</t>
  </si>
  <si>
    <t>通过无限航区三副及以上海船船员适任考试（成绩在有效期内）或持有有效的无限航区三副及以上船员适任证书或参加国家海事管理机构航海教育培训质量评估结果为优异的高校组织的无限航区二副对应的全部理论科目考试成绩均为合格。大学英语四级（CET4）测试成绩达到425分及以上。考生报名前，请查看海事局官网www.msa.gov.cn人事信息专栏中有关本次公务员招考的具体说明。</t>
  </si>
  <si>
    <t>www.hb.msa.gov.cn</t>
  </si>
  <si>
    <t>0335-5366999</t>
  </si>
  <si>
    <t>300110001002</t>
  </si>
  <si>
    <t>轮机工程</t>
  </si>
  <si>
    <t>通过无限航区三管轮及以上海船船员适任考试（成绩在有效期内）或持有有效的无限航区三管轮及以上船员适任证书或参加国家海事管理机构航海教育培训质量评估结果为优异的高校组织的无限航区二管轮对应的全部理论科目考试成绩均为合格。大学英语四级（CET4）测试成绩达到425分及以上。考生报名前，请查看海事局官网www.msa.gov.cn人事信息专栏中有关本次公务员招考的具体说明。</t>
  </si>
  <si>
    <t>300110001003</t>
  </si>
  <si>
    <t>无要求</t>
  </si>
  <si>
    <t>持有有效的无限航区或者沿海航区一等三副及以上船员适任证书并具有该证书所记载范围相应的海上服务资历，且任职表现和安全记录良好。此职位为海巡船艇高级船员职位，入职后安排在海巡船艇工作5年以上。考生报名前，请查看海事局官网www.msa.gov.cn人事信息专栏中有关本次公务员招考的具体说明。</t>
  </si>
  <si>
    <t>300110001004</t>
  </si>
  <si>
    <t>持有有效的无限航区或者沿海航区一等三管轮及以上船员适任证书并具有该证书所记载范围相应的海上服务资历，且任职表现和安全记录良好。此职位为海巡船艇高级船员职位，入职后安排在海巡船艇工作5年以上。考生报名前，请查看海事局官网www.msa.gov.cn人事信息专栏中有关本次公务员招考的具体说明。</t>
  </si>
  <si>
    <t>300110001005</t>
  </si>
  <si>
    <t>交通运输工程</t>
  </si>
  <si>
    <t>大学英语四级（CET4）测试成绩达到425分及以上。考生报名前，请查看海事局官网www.msa.gov.cn人事信息专栏中有关本次公务员招考的具体说明。</t>
  </si>
  <si>
    <t>300110001006</t>
  </si>
  <si>
    <t>管理学类</t>
  </si>
  <si>
    <t>硕士研究生及以上</t>
  </si>
  <si>
    <t>大学英语六级（CET6）测试成绩达到425分及以上。考生报名前，请查看海事局官网www.msa.gov.cn人事信息专栏中有关本次公务员招考的具体说明。</t>
  </si>
  <si>
    <t>300110001007</t>
  </si>
  <si>
    <t>法学、海商法</t>
  </si>
  <si>
    <t>通过国家司法考试或国家统一法律职业资格考试，取得A类证书。大学英语四级（CET4）测试成绩达到425分及以上。考生报名前，请查看海事局官网www.msa.gov.cn人事信息专栏中有关本次公务员招考的具体说明。</t>
  </si>
  <si>
    <t>300110001008</t>
  </si>
  <si>
    <t>财务管理、会计学</t>
  </si>
  <si>
    <t>300110001009</t>
  </si>
  <si>
    <t>环境科学</t>
  </si>
  <si>
    <t>秦皇岛海事局一级行政执法员（十）</t>
  </si>
  <si>
    <t>300110001010</t>
  </si>
  <si>
    <t>公共管理类</t>
  </si>
  <si>
    <t>限应届毕业生报考，大学英语六级（CET6）测试成绩达到425分及以上。考生报名前，请查看海事局官网www.msa.gov.cn人事信息专栏中有关本次公务员招考的具体说明。</t>
  </si>
  <si>
    <t>秦皇岛海事局一级行政执法员（十一）</t>
  </si>
  <si>
    <t>300110001011</t>
  </si>
  <si>
    <t>法学类、文学类、管理学类、理学类、工学类</t>
  </si>
  <si>
    <t>中共党员</t>
  </si>
  <si>
    <t>三年</t>
  </si>
  <si>
    <t>特殊专业职位</t>
  </si>
  <si>
    <t>秦皇岛海事局一级主办</t>
  </si>
  <si>
    <t>300149001001</t>
  </si>
  <si>
    <t>五年以上</t>
  </si>
  <si>
    <t>要求社保缴费已满96个月，持有有效的无限航区一等轮机长适任证书并具有该证书所记载范围相应的不少于12个月的海上服务资历，且任职表现和安全记录良好。年龄放宽到40周岁以下，报考前请与招考部门联系。大学英语四级（CET4）测试成绩达到425分及以上。考生报名前，请查看海事局官网www.msa.gov.cn人事信息专栏中有关本次公务员招考的具体说明。</t>
  </si>
  <si>
    <t>300110002001</t>
  </si>
  <si>
    <t>300110002002</t>
  </si>
  <si>
    <t>限应届毕业生报考，大学英语四级（CET4）测试成绩达到425分及以上。考生报名前，请查看海事局官网www.msa.gov.cn人事信息专栏中有关本次公务员招考的具体说明。</t>
  </si>
  <si>
    <t>300110002003</t>
  </si>
  <si>
    <t>计算机科学与技术、信息安全</t>
  </si>
  <si>
    <t>300110003001</t>
  </si>
  <si>
    <t>300110003002</t>
  </si>
  <si>
    <t>300110003003</t>
  </si>
  <si>
    <t>新闻学、传播学</t>
  </si>
  <si>
    <t>300110003004</t>
  </si>
  <si>
    <t>300110004001</t>
  </si>
  <si>
    <t>300110004002</t>
  </si>
  <si>
    <t>300110004003</t>
  </si>
  <si>
    <t>计算机科学与技术、信息安全、软件工程</t>
  </si>
  <si>
    <t>300110004004</t>
  </si>
  <si>
    <t>曹妃甸海事局一级主办</t>
  </si>
  <si>
    <t>300149004001</t>
  </si>
  <si>
    <t>要求社保缴费已满96个月，持有有效的无限航区一等船长适任证书并具有该证书所记载范围相应的不少于12个月的海上服务资历，且任职表现和安全记录良好。年龄放宽到40周岁以下，报考前请与招考部门联系。大学英语四级（CET4）测试成绩达到425分及以上。此职位为海巡船艇高级船员职位，入职后安排在海巡船艇工作5年以上。考生报名前，请查看海事局官网www.msa.gov.cn人事信息专栏中有关本次公务员招考的具体说明。</t>
  </si>
  <si>
    <t>125303</t>
  </si>
  <si>
    <t>河北省消防救援总队所属消防救援支队</t>
  </si>
  <si>
    <t>河北省消防救援总队石家庄市支队管理指挥岗位</t>
  </si>
  <si>
    <t>从事消防救援相关工作</t>
  </si>
  <si>
    <t>市（地）级及以下直属机构综合管理类</t>
  </si>
  <si>
    <t>火灾勘查（083107TK）、城市地下空间工程（081005T）、新能源科学与工程（080503T）、土木工程（081001）</t>
  </si>
  <si>
    <t>1.限2022年应届毕业生；2.年龄为18周岁以上、30周岁以下，2022年应届硕士研究生、博士研究生（非在职）不超过35周岁；3.各职位明确的专业类目录按教育部《普通高等学校本科专业目录（2020年版）》确定，报考人员最高学历专业须为相应职位明确的专业类目录下设专业（毕业证书、学位证书均为同一专业，含研究生专业对应的一级学科专业）；4.按照要求开展体检、体能测评、心理素质测评、考察，符合《关于军队院校招收普通中学高中毕业生和军队接受普通高校毕业生政治条件的规定》和《军队院校招收学员体格检查标准》（陆勤人员标准）有关要求和标准，在校学业成绩符合招录单位要求，心理素质测评统一使用消防员招录心理测查系统；5.因消防救援职业特点，工作任务强度大，限男性报考；6.服从录用单位二次分配；7.报考资格条件及考录程序登录应急管理部官网（网址：www.mem.gov.cn）公开栏目详见《国家综合性消防救援队伍2022年度招录干部公告》。</t>
  </si>
  <si>
    <t>www.mem.gov.cn</t>
  </si>
  <si>
    <t>0311-89181221</t>
  </si>
  <si>
    <t>0311-89181225</t>
  </si>
  <si>
    <t>河北省消防救援总队唐山市支队管理指挥岗位</t>
  </si>
  <si>
    <t>能源与动力工程（080501）、新能源科学与工程（080503T）</t>
  </si>
  <si>
    <t>火灾勘查（083107TK）、化工安全工程（081306T）</t>
  </si>
  <si>
    <t>运动人体科学（040205）、教育康复学（040110TK）</t>
  </si>
  <si>
    <t>河北省消防救援总队秦皇岛市支队管理指挥岗位</t>
  </si>
  <si>
    <t>语言学与应用语言学（050102）、新闻学（050301）</t>
  </si>
  <si>
    <t>影视摄影与制作（130311T）、播音与主持艺术（130309）</t>
  </si>
  <si>
    <t>河北省消防救援总队邯郸市支队管理指挥岗位</t>
  </si>
  <si>
    <t>汉语言文学（050101）、新闻学（050301）</t>
  </si>
  <si>
    <t>临床医学（100201K）、中医康复学（100510TK）</t>
  </si>
  <si>
    <t>河北省消防救援总队邢台市支队管理指挥岗位</t>
  </si>
  <si>
    <t>300110001012</t>
  </si>
  <si>
    <t>教育技术学（040110）、运动人体科学（040302）</t>
  </si>
  <si>
    <t>300110001013</t>
  </si>
  <si>
    <t>化工安全工程（081306T）、土木工程（081001）</t>
  </si>
  <si>
    <t>河北省消防救援总队保定市支队管理指挥岗位</t>
  </si>
  <si>
    <t>300110001014</t>
  </si>
  <si>
    <t>抢险救援指挥与技术（083106TK）、土木工程（081001）</t>
  </si>
  <si>
    <t>河北省消防救援总队张家口市支队管理指挥岗位</t>
  </si>
  <si>
    <t>300110001015</t>
  </si>
  <si>
    <t>救助与打捞工程（081807T）、火灾勘查（083107TK）、城市地下空间工程（081005T）、新能源科学与工程（080503T）</t>
  </si>
  <si>
    <t>300110001016</t>
  </si>
  <si>
    <t>地质工程（081401）、计算机科学与技术（080901）、建筑学（082801）</t>
  </si>
  <si>
    <t>河北省消防救援总队承德市支队管理指挥岗位</t>
  </si>
  <si>
    <t>300110001017</t>
  </si>
  <si>
    <t>救助与打捞工程（081807T）、城市地下空间工程（081005T）、交通运输（081801）、化工安全工程（081306T）</t>
  </si>
  <si>
    <t>河北省消防救援总队沧州市支队管理指挥岗位</t>
  </si>
  <si>
    <t>300110001018</t>
  </si>
  <si>
    <t>救助与打捞工程（081807T）、新能源科学与工程（080503T）、化工安全工程（081306T）</t>
  </si>
  <si>
    <t>300110001019</t>
  </si>
  <si>
    <t>应急技术与管理（082902T）、计算机科学与技术（080901）、网络工程（080903）</t>
  </si>
  <si>
    <t>河北省消防救援总队廊坊市支队管理指挥岗位</t>
  </si>
  <si>
    <t>300110001020</t>
  </si>
  <si>
    <t>法学（030101K）、思想政治教育（030503）</t>
  </si>
  <si>
    <t>河北省消防救援总队衡水市支队管理指挥岗位</t>
  </si>
  <si>
    <t>300110001021</t>
  </si>
  <si>
    <t>化工安全工程（081306T）、计算机科学与技术（080901）</t>
  </si>
  <si>
    <t>从事消防救援相关技术和保障工作</t>
  </si>
  <si>
    <t>300110001022</t>
  </si>
  <si>
    <t>工业工程（120701）、财务管理（120204）</t>
  </si>
  <si>
    <t>1.限2022年应届毕业生；2.年龄为18周岁以上、30周岁以下，2022年应届硕士研究生、博士研究生（非在职）不超过35周岁；3.各职位明确的专业类目录按教育部《普通高等学校本科专业目录（2020年版）》确定，报考人员最高学历专业须为相应职位明确的专业类目录下设专业（毕业证书、学位证书均为同一专业，含研究生专业对应的一级学科专业）；4.按要求开展体检、体能测评、心理素质测评、考察，符合《关于军队院校招收普通中学高中毕业生和军队接受普通高校毕业生政治条件的规定》和《军队院校招收学员体格检查标准》（陆勤人员标准）有关要求和标准，在校学业成绩符合招录单位要求，心理素质测评统一使用消防员招录心理测查系统；5.限女性报考；6.服从录用单位二次分配；7. 报考资格条件及考录程序登录应急管理部官网（网址：www.mem.gov.cn）公开栏目详见《国家综合性消防救援队伍2022年度招录干部公告》。</t>
  </si>
  <si>
    <t>300110001023</t>
  </si>
  <si>
    <t>火灾勘查（083107TK）、风景园林（082803）、核生化消防（083109TK）</t>
  </si>
  <si>
    <t>300110001024</t>
  </si>
  <si>
    <t>摄影（130404）、影视摄影与制作（130311T）、汉语言文学（050101）</t>
  </si>
  <si>
    <t>基层队站指挥员岗位，从事一线消防灭火救援和执勤备战工作</t>
  </si>
  <si>
    <t>300110001025</t>
  </si>
  <si>
    <t>是</t>
  </si>
  <si>
    <t>1.限河北省消防救援总队现职消防员报考，入职满2年，并在现单位工作1年以上；2.年龄为18周岁以上、30周岁以下；3.符合《军队院校招收普通中学高中毕业生和军队接受普通高校毕业生政治条件的规定》和《军队院校招收学员体格检查标准》（陆勤人员标准）有关要求和标准；4.心理素质测评统一使用消防员招录心理测查系统，业务能力测评执行《中国消防救援学院面向国家综合性消防救援队伍优秀消防员单独招生业务技能考核项目及分值》优秀消防员标准，按笔试成绩、面试成绩、业务技能测评成绩分别占50%、35%、15%的比例确定考试综合成绩，结合体格检查、心理素质测评结果和业务技能测评成绩，由高到低依次确定拟录用对象；5.录用后，根据考试综合成绩排名，结合个人意愿录用到张家口、承德市支队工作，并在大队级（含）以下单位工作不低于5年，其中在基层队站岗位工作时限不低于3年（女性除外）；6.报考资格条件及考录程序登录应急管理部官网（网址：www.mem.gov.cn）公开栏目详见《国家综合性消防救援队伍2022年度招录干部公告》。</t>
  </si>
  <si>
    <t>300110001026</t>
  </si>
  <si>
    <t>1.因灭火救援一线任务重、风险高，限河北省行政区域内政府专职消防队现职男消防员报考，2年以上直接从事消防救援实战工作经历，并在现单位工作1年以上；2.年龄为18周岁以上、30周岁以下；3.符合《军队院校招收普通中学高中毕业生和军队接受普通高校毕业生政治条件的规定》和《军队院校招收学员体格检查标准》（陆勤人员标准）有关要求和标准；4.心理素质测评统一使用消防员招录心理测查系统，业务能力测评执行《中国消防救援学院面向国家综合性消防救援队伍优秀消防员单独招生业务技能考核项目及分值》优秀消防员标准，按笔试成绩、面试成绩、业务技能测评成绩分别占50%、35%、15%的比例确定考试综合成绩，结合体格检查、心理素质测评结果和业务技能测评成绩，由高到低确定拟录用对象；5.录用后到承德市支队工作，并在大队级（含）以下单位工作不低于5年，其中在基层队站岗位工作时限不低于3年；6.报考资格条件及考录程序登录应急管理部官网（网址：www.mem.gov.cn）公开栏目详见《国家综合性消防救援队伍2022年度招录干部公告》。</t>
  </si>
  <si>
    <t>129106</t>
  </si>
  <si>
    <t>卫生检疫处一级主管及以下</t>
  </si>
  <si>
    <t>从事海关卫生检疫监管工作</t>
  </si>
  <si>
    <t>300110000001</t>
  </si>
  <si>
    <t>预防医学</t>
  </si>
  <si>
    <t>大学英语四级考试合格（或425分）及以上；身体条件须符合《公务员录用体检特殊标准（试行）》；本职位所指专业为具体专业名称；考生须具备与填报学历及专业相应的学位；服从关区二次调配；专业能力测试安排，详见海关总署网站（www.customs.gov.cn）。</t>
  </si>
  <si>
    <t>http://shijiazhuang.customs.gov.cn</t>
  </si>
  <si>
    <t>0311-66709346</t>
  </si>
  <si>
    <t>0311-66709324</t>
  </si>
  <si>
    <t>县（区）级及以下</t>
  </si>
  <si>
    <t>从事海关一线卫生检疫监管工作</t>
  </si>
  <si>
    <t>预防医学、临床医学</t>
  </si>
  <si>
    <t>限高校应届毕业生；大学英语四级考试合格（或425分）及以上；现场一线岗位；需24小时倒班；身体条件须符合《公务员录用体检特殊标准（试行）》；本职位所指专业为具体专业名称；考生须具备与填报学历及专业相应的学位；服从关区二次调配。</t>
  </si>
  <si>
    <t>综合业务一级行政执法员</t>
  </si>
  <si>
    <t>从事海关一线综合业务工作</t>
  </si>
  <si>
    <t>限高校应届毕业生；大学英语四级考试合格（或425分）及以上；现场一线岗位；本职位所指专业为具体专业名称；考生须具备与填报学历及专业相应的学位；服从关区二次调配。</t>
  </si>
  <si>
    <t>行政管理一级行政执法员（一）</t>
  </si>
  <si>
    <t>从事海关综合管理工作</t>
  </si>
  <si>
    <t>会计学</t>
  </si>
  <si>
    <t>临床医学</t>
  </si>
  <si>
    <t>卫生检疫一级行政执法员（三）</t>
  </si>
  <si>
    <t>300110002004</t>
  </si>
  <si>
    <t>动植物检疫一级行政执法员（一）</t>
  </si>
  <si>
    <t>从事海关一线动植物检疫监管工作</t>
  </si>
  <si>
    <t>300110002005</t>
  </si>
  <si>
    <t>植物保护</t>
  </si>
  <si>
    <t>动植物检疫一级行政执法员（二）</t>
  </si>
  <si>
    <t>300110002006</t>
  </si>
  <si>
    <t>动物医学</t>
  </si>
  <si>
    <t>本职位定向招录服务基层项目人员，服务期满，考核合格；大学英语四级考试合格（或425分）及以上；现场一线岗位；需24小时倒班；身体条件须符合《公务员录用体检特殊标准（试行）》；本职位所指专业为具体专业名称；考生须具备与填报学历及专业相应的学位；服从关区二次调配。</t>
  </si>
  <si>
    <t>化矿检验一级行政执法员（一）</t>
  </si>
  <si>
    <t>从事海关一线化矿检验监管工作</t>
  </si>
  <si>
    <t>300110002007</t>
  </si>
  <si>
    <t>化学、应用化学、化学工程与工艺</t>
  </si>
  <si>
    <t>卫生检疫一级行政执法员（四）</t>
  </si>
  <si>
    <t>卫生检疫一级行政执法员（五）</t>
  </si>
  <si>
    <t>300110003005</t>
  </si>
  <si>
    <t>动植物检疫一级行政执法员（三）</t>
  </si>
  <si>
    <t>300110003006</t>
  </si>
  <si>
    <t>动植物检疫一级行政执法员（四）</t>
  </si>
  <si>
    <t>300110003007</t>
  </si>
  <si>
    <t>化矿检验一级行政执法员（二）</t>
  </si>
  <si>
    <t>300110003008</t>
  </si>
  <si>
    <t>行政管理一级行政执法员（二）</t>
  </si>
  <si>
    <t>300110003009</t>
  </si>
  <si>
    <t>本职位定向招录服务基层项目人员，服务期满，考核合格；大学英语四级考试合格（或425分）及以上；现场一线岗位；本职位所指专业为具体专业名称；考生须具备与填报学历及专业相应的学位；服从关区二次调配。</t>
  </si>
  <si>
    <t>雄安海关</t>
  </si>
  <si>
    <t>行政管理一级行政执法员（三）</t>
  </si>
  <si>
    <t>卫生检疫一级行政执法员（六）</t>
  </si>
  <si>
    <t>300110005003</t>
  </si>
  <si>
    <t>动植物检疫一级行政执法员（五）</t>
  </si>
  <si>
    <t>300110005004</t>
  </si>
  <si>
    <t>动植物检疫一级行政执法员（六）</t>
  </si>
  <si>
    <t>300110005005</t>
  </si>
  <si>
    <t>化矿检验一级行政执法员（三）</t>
  </si>
  <si>
    <t>300110005006</t>
  </si>
  <si>
    <t>张家口海关</t>
  </si>
  <si>
    <t>动植物检疫一级行政执法员（七）</t>
  </si>
  <si>
    <t>300110006006</t>
  </si>
  <si>
    <t>从事海关一线监管工作</t>
  </si>
  <si>
    <t>300110007003</t>
  </si>
  <si>
    <t>海关管理</t>
  </si>
  <si>
    <t>限高校应届毕业生；本科生大学英语四级考试合格（或425分）及以上，研究生大学英语六级考试合格（或425分）及以上；现场一线岗位；身体条件须符合《公务员录用体检特殊标准（试行）》；本职位所指专业为具体专业名称；考生须具备与填报学历及专业相应的学位；服从关区二次调配。</t>
  </si>
  <si>
    <t>130103</t>
  </si>
  <si>
    <t>国家税务总局石家庄市鹿泉区税务局</t>
  </si>
  <si>
    <t>在办税服务厅从事税收、社会保险费和非税收入的征收、服务工作</t>
  </si>
  <si>
    <t>300110006001</t>
  </si>
  <si>
    <t>经济学类、财政学类、金融学类、经济与贸易类、统计学类、法学类、中国语言文学类、新闻传播学类、计算机类、自动化类、电子信息类、电子商务类、数学类、工商管理类、管理科学与工程类</t>
  </si>
  <si>
    <t>应届高校毕业生，在办税服务厅工作不少于3年，在本单位最低服务年限为5年</t>
  </si>
  <si>
    <t>http://hebei.chinatax.gov.cn</t>
  </si>
  <si>
    <t>0311-88626789</t>
  </si>
  <si>
    <t>国家税务总局石家庄市栾城区税务局</t>
  </si>
  <si>
    <t>从事税收、社会保险费和非税收入征管工作</t>
  </si>
  <si>
    <t>300110007001</t>
  </si>
  <si>
    <t>2022年应届高校毕业生，男性，在本单位最低服务年限为5年</t>
  </si>
  <si>
    <t>300110007002</t>
  </si>
  <si>
    <t>2022年应届高校毕业生，女性，在本单位最低服务年限为5年</t>
  </si>
  <si>
    <t>300110008001</t>
  </si>
  <si>
    <t>300110008002</t>
  </si>
  <si>
    <t>300110008003</t>
  </si>
  <si>
    <t>国家税务总局晋州市税务局</t>
  </si>
  <si>
    <t>300110010001</t>
  </si>
  <si>
    <t>300110010002</t>
  </si>
  <si>
    <t>300110011001</t>
  </si>
  <si>
    <t>300110011002</t>
  </si>
  <si>
    <t>300110011003</t>
  </si>
  <si>
    <t>300110012001</t>
  </si>
  <si>
    <t>300110012002</t>
  </si>
  <si>
    <t>300110012003</t>
  </si>
  <si>
    <t>经济学类、财政学类、金融学类、经济与贸易类、统计学类、法学类、中国语言文学类、新闻传播学类、计算机类、自动化类、电子信息类、电子商务类、数学类、工商管理类、管理科学与工程类、公共管理类</t>
  </si>
  <si>
    <t>300110013001</t>
  </si>
  <si>
    <t>300110013002</t>
  </si>
  <si>
    <t>300110013003</t>
  </si>
  <si>
    <t>在办税服务厅工作不少于3年，在本单位最低服务年限为5年</t>
  </si>
  <si>
    <t>300110013004</t>
  </si>
  <si>
    <t>经济学类、财政学类、金融学类、经济与贸易类、统计学类、法学类、中国语言文学类、新闻传播学类、计算机类、自动化类、电子信息类、电子商务类、数学类、工商管理类、管理科学与工程类、公共管理类、交通运输类、建筑类、工业工程类、化工与制药类、矿业类</t>
  </si>
  <si>
    <t>在本单位最低服务年限为5年</t>
  </si>
  <si>
    <t>国家税务总局赵县税务局</t>
  </si>
  <si>
    <t>300110014001</t>
  </si>
  <si>
    <t>300110014002</t>
  </si>
  <si>
    <t>300110015001</t>
  </si>
  <si>
    <t>300110015002</t>
  </si>
  <si>
    <t>300110016001</t>
  </si>
  <si>
    <t>300110016002</t>
  </si>
  <si>
    <t>300110016003</t>
  </si>
  <si>
    <t>300110016004</t>
  </si>
  <si>
    <t>300110017001</t>
  </si>
  <si>
    <t>300110017002</t>
  </si>
  <si>
    <t>300110017003</t>
  </si>
  <si>
    <t>300110017004</t>
  </si>
  <si>
    <t>国家税务总局赞皇县税务局</t>
  </si>
  <si>
    <t>300110018001</t>
  </si>
  <si>
    <t>在本单位最低服务年限为5年，男性</t>
  </si>
  <si>
    <t>300110018002</t>
  </si>
  <si>
    <t>在本单位最低服务年限为5年，女性</t>
  </si>
  <si>
    <t>300110018003</t>
  </si>
  <si>
    <t>国家税务总局元氏县税务局</t>
  </si>
  <si>
    <t>300110019001</t>
  </si>
  <si>
    <t>300110019002</t>
  </si>
  <si>
    <t>300110019003</t>
  </si>
  <si>
    <t>300110020001</t>
  </si>
  <si>
    <t>300110020002</t>
  </si>
  <si>
    <t>300110020003</t>
  </si>
  <si>
    <t>300110021001</t>
  </si>
  <si>
    <t>300110022001</t>
  </si>
  <si>
    <t>300110022002</t>
  </si>
  <si>
    <t>国家税务总局石家庄综合保税区税务局</t>
  </si>
  <si>
    <t>300110025001</t>
  </si>
  <si>
    <t>具有“税务师”、“注册会计师”或“法律职业资格或通过国家司法考试（A证）”的资格条件，在本单位最低服务年限为5年</t>
  </si>
  <si>
    <t>300110025002</t>
  </si>
  <si>
    <t>2022年应届高校毕业生，在本单位最低服务年限为5年</t>
  </si>
  <si>
    <t>300110027001</t>
  </si>
  <si>
    <t>国家税务总局承德市双滦区税务局</t>
  </si>
  <si>
    <t>300110028001</t>
  </si>
  <si>
    <t>应届高校毕业生，在本单位最低服务年限为5年</t>
  </si>
  <si>
    <t>300110029001</t>
  </si>
  <si>
    <t>300110029002</t>
  </si>
  <si>
    <t>300110030001</t>
  </si>
  <si>
    <t>300110030002</t>
  </si>
  <si>
    <t>300110030003</t>
  </si>
  <si>
    <t>300110031001</t>
  </si>
  <si>
    <t>300110031002</t>
  </si>
  <si>
    <t>300110031003</t>
  </si>
  <si>
    <t>300110031004</t>
  </si>
  <si>
    <t>300110032001</t>
  </si>
  <si>
    <t>300110032002</t>
  </si>
  <si>
    <t>300110032003</t>
  </si>
  <si>
    <t>300110032004</t>
  </si>
  <si>
    <t>300110033001</t>
  </si>
  <si>
    <t>300110033002</t>
  </si>
  <si>
    <t>300110033003</t>
  </si>
  <si>
    <t>300110033004</t>
  </si>
  <si>
    <t>300110034001</t>
  </si>
  <si>
    <t>应届高校毕业生，在办税服务厅工作不少于3年，男性，在本单位最低服务年限为5年</t>
  </si>
  <si>
    <t>300110034002</t>
  </si>
  <si>
    <t>应届高校毕业生，在办税服务厅工作不少于3年，女性，在本单位最低服务年限为5年</t>
  </si>
  <si>
    <t>300110034003</t>
  </si>
  <si>
    <t>应届高校毕业生，男性，在本单位最低服务年限为5年</t>
  </si>
  <si>
    <t>300110034004</t>
  </si>
  <si>
    <t>应届高校毕业生，女性，在本单位最低服务年限为5年</t>
  </si>
  <si>
    <t>300110035001</t>
  </si>
  <si>
    <t>300110036001</t>
  </si>
  <si>
    <t>300110036002</t>
  </si>
  <si>
    <t>300110037001</t>
  </si>
  <si>
    <t>300110037002</t>
  </si>
  <si>
    <t>国家税务总局张家口市宣化区税务局</t>
  </si>
  <si>
    <t>300110042001</t>
  </si>
  <si>
    <t>2022年应届高校毕业生，在办税服务厅工作不少于3年，在本单位最低服务年限为5年</t>
  </si>
  <si>
    <t>300110042002</t>
  </si>
  <si>
    <t>300110042003</t>
  </si>
  <si>
    <t>300110042004</t>
  </si>
  <si>
    <t>300110043001</t>
  </si>
  <si>
    <t>300110043002</t>
  </si>
  <si>
    <t>300110045001</t>
  </si>
  <si>
    <t>300110046001</t>
  </si>
  <si>
    <t>经济学类、财政学类、金融学类、经济与贸易类、财会审计类</t>
  </si>
  <si>
    <t>300110046002</t>
  </si>
  <si>
    <t>300110047001</t>
  </si>
  <si>
    <t>300110047002</t>
  </si>
  <si>
    <t>300110049001</t>
  </si>
  <si>
    <t>300110049002</t>
  </si>
  <si>
    <t>300110050001</t>
  </si>
  <si>
    <t>2022年应届高校毕业生，在办税服务厅工作不少于3年，男性，在本单位最低服务年限为5年</t>
  </si>
  <si>
    <t>300110050002</t>
  </si>
  <si>
    <t>2022年应届高校毕业生，在办税服务厅工作不少于3年，女性，在本单位最低服务年限为5年</t>
  </si>
  <si>
    <t>300110051001</t>
  </si>
  <si>
    <t>300110051002</t>
  </si>
  <si>
    <t>300110052001</t>
  </si>
  <si>
    <t>300110052002</t>
  </si>
  <si>
    <t>300110053001</t>
  </si>
  <si>
    <t>300110053002</t>
  </si>
  <si>
    <t>300110054001</t>
  </si>
  <si>
    <t>中国语言文学类、新闻传播学类、数学类、计算机类、电子信息类</t>
  </si>
  <si>
    <t>300110054002</t>
  </si>
  <si>
    <t>300110055001</t>
  </si>
  <si>
    <t>300110055002</t>
  </si>
  <si>
    <t>300110057001</t>
  </si>
  <si>
    <t>工作地点及落户地点在张家口市察北管理区，男性，在本单位最低服务年限为5年</t>
  </si>
  <si>
    <t>300110057002</t>
  </si>
  <si>
    <t>工作地点及落户地点在张家口市察北管理区，女性，在本单位最低服务年限为5年</t>
  </si>
  <si>
    <t>300110058001</t>
  </si>
  <si>
    <t>工作地点及落户地点在张家口市塞北管理区，男性，在本单位最低服务年限为5年</t>
  </si>
  <si>
    <t>300110058002</t>
  </si>
  <si>
    <t>工作地点及落户地点在张家口市塞北管理区，女性，在本单位最低服务年限为5年</t>
  </si>
  <si>
    <t>300110059001</t>
  </si>
  <si>
    <t>300110059002</t>
  </si>
  <si>
    <t>300110060001</t>
  </si>
  <si>
    <t>300110060002</t>
  </si>
  <si>
    <t>300110062001</t>
  </si>
  <si>
    <t>300110062002</t>
  </si>
  <si>
    <t>300110062003</t>
  </si>
  <si>
    <t>300110062004</t>
  </si>
  <si>
    <t>300110062005</t>
  </si>
  <si>
    <t>300110063001</t>
  </si>
  <si>
    <t>300110063002</t>
  </si>
  <si>
    <t>300110063003</t>
  </si>
  <si>
    <t>300110063004</t>
  </si>
  <si>
    <t>300110063005</t>
  </si>
  <si>
    <t>300110064001</t>
  </si>
  <si>
    <t>300110064002</t>
  </si>
  <si>
    <t>300110064003</t>
  </si>
  <si>
    <t>在办税服务厅工作不少于3年，男性，在本单位最低服务年限为5年</t>
  </si>
  <si>
    <t>300110064004</t>
  </si>
  <si>
    <t>在办税服务厅工作不少于3年，女性，在本单位最低服务年限为5年</t>
  </si>
  <si>
    <t>300110065001</t>
  </si>
  <si>
    <t>300110065002</t>
  </si>
  <si>
    <t>300110065003</t>
  </si>
  <si>
    <t>300110065004</t>
  </si>
  <si>
    <t>国家税务总局秦皇岛北戴河新区税务局</t>
  </si>
  <si>
    <t>300110067001</t>
  </si>
  <si>
    <t>具有“税务师”、“注册会计师”或“法律职业资格或通过国家司法考试（A证）”的资格条件，工作地点及落户地点在秦皇岛北戴河新区，在本单位最低服务年限为5年</t>
  </si>
  <si>
    <t>国家税务总局唐山市路南区税务局</t>
  </si>
  <si>
    <t>300110068001</t>
  </si>
  <si>
    <t>国家税务总局唐山市路北区税务局</t>
  </si>
  <si>
    <t>300110069001</t>
  </si>
  <si>
    <t>国家税务总局唐山市开平区税务局</t>
  </si>
  <si>
    <t>300110070001</t>
  </si>
  <si>
    <t>300110071001</t>
  </si>
  <si>
    <t>300110071002</t>
  </si>
  <si>
    <t>300110071003</t>
  </si>
  <si>
    <t>300110071004</t>
  </si>
  <si>
    <t>300110071005</t>
  </si>
  <si>
    <t>300110072001</t>
  </si>
  <si>
    <t>300110072002</t>
  </si>
  <si>
    <t>300110072003</t>
  </si>
  <si>
    <t>300110072004</t>
  </si>
  <si>
    <t>300110072005</t>
  </si>
  <si>
    <t>国家税务总局唐山市丰南区税务局</t>
  </si>
  <si>
    <t>300110073001</t>
  </si>
  <si>
    <t>300110074001</t>
  </si>
  <si>
    <t>300110074002</t>
  </si>
  <si>
    <t>300110074003</t>
  </si>
  <si>
    <t>300110074004</t>
  </si>
  <si>
    <t>300110075001</t>
  </si>
  <si>
    <t>300110075002</t>
  </si>
  <si>
    <t>300110075003</t>
  </si>
  <si>
    <t>300110075004</t>
  </si>
  <si>
    <t>国家税务总局迁安市税务局</t>
  </si>
  <si>
    <t>300110076001</t>
  </si>
  <si>
    <t>300110076002</t>
  </si>
  <si>
    <t>300110077001</t>
  </si>
  <si>
    <t>300110077002</t>
  </si>
  <si>
    <t>300110077003</t>
  </si>
  <si>
    <t>国家税务总局迁西县税务局</t>
  </si>
  <si>
    <t>300110078001</t>
  </si>
  <si>
    <t>300110078002</t>
  </si>
  <si>
    <t>300110078003</t>
  </si>
  <si>
    <t>300110078004</t>
  </si>
  <si>
    <t>300110079001</t>
  </si>
  <si>
    <t>300110079002</t>
  </si>
  <si>
    <t>300110079003</t>
  </si>
  <si>
    <t>300110079004</t>
  </si>
  <si>
    <t>国家税务总局滦南县税务局</t>
  </si>
  <si>
    <t>300110080001</t>
  </si>
  <si>
    <t>300110080002</t>
  </si>
  <si>
    <t>300110081001</t>
  </si>
  <si>
    <t>300110081002</t>
  </si>
  <si>
    <t>300110081003</t>
  </si>
  <si>
    <t>300110081004</t>
  </si>
  <si>
    <t>国家税务总局唐山高新技术产业开发区税务局</t>
  </si>
  <si>
    <t>300110082001</t>
  </si>
  <si>
    <t>2022年应届高校毕业生，在办税服务厅工作不少于3年，工作地点及落户地点在唐山高新技术产业开发区，在本单位最低服务年限为5年</t>
  </si>
  <si>
    <t>300110083001</t>
  </si>
  <si>
    <t>工作地点及落户地点在河北唐山南堡经济开发区，男性，在本单位最低服务年限为5年</t>
  </si>
  <si>
    <t>300110083002</t>
  </si>
  <si>
    <t>工作地点及落户地点在河北唐山南堡经济开发区，女性，在本单位最低服务年限为5年</t>
  </si>
  <si>
    <t>300110084001</t>
  </si>
  <si>
    <t>工作地点及落户地点在河北唐山海港经济开发区，男性，在本单位最低服务年限为5年</t>
  </si>
  <si>
    <t>300110084002</t>
  </si>
  <si>
    <t>工作地点及落户地点在河北唐山海港经济开发区，女性，在本单位最低服务年限为5年</t>
  </si>
  <si>
    <t>300110085001</t>
  </si>
  <si>
    <t>工作地点及落户地点在河北唐山芦台经济开发区，男性，在本单位最低服务年限为5年</t>
  </si>
  <si>
    <t>300110085002</t>
  </si>
  <si>
    <t>工作地点及落户地点在河北唐山芦台经济开发区，女性，在本单位最低服务年限为5年</t>
  </si>
  <si>
    <t>300110086001</t>
  </si>
  <si>
    <t>工作地点及落户地点在唐山市汉沽管理区，男性，在本单位最低服务年限为5年</t>
  </si>
  <si>
    <t>300110086002</t>
  </si>
  <si>
    <t>工作地点及落户地点在唐山市汉沽管理区，女性，在本单位最低服务年限为5年</t>
  </si>
  <si>
    <t>300110088001</t>
  </si>
  <si>
    <t>300110088002</t>
  </si>
  <si>
    <t>300110088003</t>
  </si>
  <si>
    <t>300110088004</t>
  </si>
  <si>
    <t>300110089001</t>
  </si>
  <si>
    <t>300110089002</t>
  </si>
  <si>
    <t>300110089003</t>
  </si>
  <si>
    <t>300110090001</t>
  </si>
  <si>
    <t>300110091001</t>
  </si>
  <si>
    <t>300110091002</t>
  </si>
  <si>
    <t>300110092001</t>
  </si>
  <si>
    <t>300110092002</t>
  </si>
  <si>
    <t>300110093001</t>
  </si>
  <si>
    <t>300110093002</t>
  </si>
  <si>
    <t>300110094001</t>
  </si>
  <si>
    <t>财政学类、金融学类、经济与贸易类、计算机类、统计学类、财会审计类</t>
  </si>
  <si>
    <t>300110094002</t>
  </si>
  <si>
    <t>300110094003</t>
  </si>
  <si>
    <t>300110094004</t>
  </si>
  <si>
    <t>300110095001</t>
  </si>
  <si>
    <t>300110095002</t>
  </si>
  <si>
    <t>300110095003</t>
  </si>
  <si>
    <t>300110096001</t>
  </si>
  <si>
    <t>300110096002</t>
  </si>
  <si>
    <t>300110097001</t>
  </si>
  <si>
    <t>300110097002</t>
  </si>
  <si>
    <t>300110097003</t>
  </si>
  <si>
    <t>300110097004</t>
  </si>
  <si>
    <t>300110097005</t>
  </si>
  <si>
    <t>国家税务总局廊坊经济技术开发区税务局</t>
  </si>
  <si>
    <t>300110098001</t>
  </si>
  <si>
    <t>应届高校毕业生，工作地点及落户地点在廊坊经济技术开发区，在办税服务厅工作不少于3年，在本单位最低服务年限为5年</t>
  </si>
  <si>
    <t>300110105001</t>
  </si>
  <si>
    <t>300110105002</t>
  </si>
  <si>
    <t>300110106001</t>
  </si>
  <si>
    <t>300110106002</t>
  </si>
  <si>
    <t>300110107001</t>
  </si>
  <si>
    <t>300110107002</t>
  </si>
  <si>
    <t>300110107003</t>
  </si>
  <si>
    <t>300110107004</t>
  </si>
  <si>
    <t>300110107005</t>
  </si>
  <si>
    <t>300110108001</t>
  </si>
  <si>
    <t>300110108002</t>
  </si>
  <si>
    <t>300110109001</t>
  </si>
  <si>
    <t>300110109002</t>
  </si>
  <si>
    <t>300110109003</t>
  </si>
  <si>
    <t>300110109004</t>
  </si>
  <si>
    <t>300110109005</t>
  </si>
  <si>
    <t>300110110001</t>
  </si>
  <si>
    <t>300110110002</t>
  </si>
  <si>
    <t>300110111001</t>
  </si>
  <si>
    <t>300110111002</t>
  </si>
  <si>
    <t>300110112001</t>
  </si>
  <si>
    <t>300110112002</t>
  </si>
  <si>
    <t>300110113001</t>
  </si>
  <si>
    <t>300110113002</t>
  </si>
  <si>
    <t>300110114001</t>
  </si>
  <si>
    <t>300110114002</t>
  </si>
  <si>
    <t>300110114003</t>
  </si>
  <si>
    <t>300110114004</t>
  </si>
  <si>
    <t>300110114005</t>
  </si>
  <si>
    <t>300110115001</t>
  </si>
  <si>
    <t>300110115002</t>
  </si>
  <si>
    <t>300110115003</t>
  </si>
  <si>
    <t>300110115004</t>
  </si>
  <si>
    <t>300110116001</t>
  </si>
  <si>
    <t>300110116002</t>
  </si>
  <si>
    <t>300110117001</t>
  </si>
  <si>
    <t>300110117002</t>
  </si>
  <si>
    <t>300110117003</t>
  </si>
  <si>
    <t>300110117004</t>
  </si>
  <si>
    <t>300110118001</t>
  </si>
  <si>
    <t>300110118002</t>
  </si>
  <si>
    <t>300110118003</t>
  </si>
  <si>
    <t>300110118004</t>
  </si>
  <si>
    <t>300110118005</t>
  </si>
  <si>
    <t>300110120001</t>
  </si>
  <si>
    <t>2022年应届高校毕业生，工作地点为河北省保定白沟新城，落户地点为河北省保定市白沟镇，在本单位最低服务年限为5年</t>
  </si>
  <si>
    <t>300110120002</t>
  </si>
  <si>
    <t>应届高校毕业生，在办税服务厅工作不少于3年，工作地点为河北省保定白沟新城，落户地点为河北省保定市白沟镇，在本单位最低服务年限为5年</t>
  </si>
  <si>
    <t>国家税务总局沧州市新华区税务局</t>
  </si>
  <si>
    <t>300110122001</t>
  </si>
  <si>
    <t>财政学类、中国语言文学类、新闻传播学类</t>
  </si>
  <si>
    <t>300110122002</t>
  </si>
  <si>
    <t>国家税务总局河间市税务局</t>
  </si>
  <si>
    <t>300110124001</t>
  </si>
  <si>
    <t>300110124002</t>
  </si>
  <si>
    <t>300110124003</t>
  </si>
  <si>
    <t>国家税务总局泊头市税务局</t>
  </si>
  <si>
    <t>300110125001</t>
  </si>
  <si>
    <t>300110125002</t>
  </si>
  <si>
    <t>300110125003</t>
  </si>
  <si>
    <t>300110126001</t>
  </si>
  <si>
    <t>财政学类、经济与贸易类、矿业类</t>
  </si>
  <si>
    <t>300110126002</t>
  </si>
  <si>
    <t>300110127001</t>
  </si>
  <si>
    <t>300110127002</t>
  </si>
  <si>
    <t>300110128001</t>
  </si>
  <si>
    <t>300110128002</t>
  </si>
  <si>
    <t>300110130001</t>
  </si>
  <si>
    <t>300110130002</t>
  </si>
  <si>
    <t>国家税务总局青县税务局</t>
  </si>
  <si>
    <t>300110132001</t>
  </si>
  <si>
    <t>300110132002</t>
  </si>
  <si>
    <t>国家税务总局沧县税务局</t>
  </si>
  <si>
    <t>300110133001</t>
  </si>
  <si>
    <t>300110133002</t>
  </si>
  <si>
    <t>300110134001</t>
  </si>
  <si>
    <t>300110134002</t>
  </si>
  <si>
    <t>300110134003</t>
  </si>
  <si>
    <t>300110135001</t>
  </si>
  <si>
    <t>300110135002</t>
  </si>
  <si>
    <t>300110135003</t>
  </si>
  <si>
    <t>300110136001</t>
  </si>
  <si>
    <t>300110136002</t>
  </si>
  <si>
    <t>国家税务总局沧州经济开发区税务局</t>
  </si>
  <si>
    <t>300110138001</t>
  </si>
  <si>
    <t>2022年应届高校毕业生，工作地点及落户地点在河北省沧州市经济开发区，男性，在本单位最低服务年限为5年</t>
  </si>
  <si>
    <t>300110138002</t>
  </si>
  <si>
    <t>2022年应届高校毕业生，工作地点及落户地点在河北省沧州市经济开发区，女性，在本单位最低服务年限为5年</t>
  </si>
  <si>
    <t>300110141001</t>
  </si>
  <si>
    <t>工作地点及落户地点在河北省沧州市渤海新区南大港产业园区，男性，在本单位最低服务年限为5年</t>
  </si>
  <si>
    <t>300110141002</t>
  </si>
  <si>
    <t>工作地点及落户地点在河北省沧州市渤海新区南大港产业园区，女性，在本单位最低服务年限为5年</t>
  </si>
  <si>
    <t>300110142001</t>
  </si>
  <si>
    <t>经济学类、财政学类、金融学类、经济与贸易类、统计学类、法学类、中国语言文学类、新闻传播学类、计算机类、自动化类、电子信息类、电子商务类、数学类、工商管理类、管理科学与工程类、环境科学与工程类</t>
  </si>
  <si>
    <t>300110142002</t>
  </si>
  <si>
    <t>300110142003</t>
  </si>
  <si>
    <t>300110143001</t>
  </si>
  <si>
    <t>300110143002</t>
  </si>
  <si>
    <t>300110144001</t>
  </si>
  <si>
    <t>300110144002</t>
  </si>
  <si>
    <t>300110144003</t>
  </si>
  <si>
    <t>300110144004</t>
  </si>
  <si>
    <t>300110145001</t>
  </si>
  <si>
    <t>300110145002</t>
  </si>
  <si>
    <t>300110146001</t>
  </si>
  <si>
    <t>300110146002</t>
  </si>
  <si>
    <t>300110146003</t>
  </si>
  <si>
    <t>300110147001</t>
  </si>
  <si>
    <t>300110147002</t>
  </si>
  <si>
    <t>300110147003</t>
  </si>
  <si>
    <t>300110148001</t>
  </si>
  <si>
    <t>300110148002</t>
  </si>
  <si>
    <t>300110149001</t>
  </si>
  <si>
    <t>300110149002</t>
  </si>
  <si>
    <t>300110150001</t>
  </si>
  <si>
    <t>300110150002</t>
  </si>
  <si>
    <t>300110150003</t>
  </si>
  <si>
    <t>300110150004</t>
  </si>
  <si>
    <t>300110151001</t>
  </si>
  <si>
    <t>300110151002</t>
  </si>
  <si>
    <t>300110151003</t>
  </si>
  <si>
    <t>300110151004</t>
  </si>
  <si>
    <t>300110152001</t>
  </si>
  <si>
    <t>300110152002</t>
  </si>
  <si>
    <t>300110153001</t>
  </si>
  <si>
    <t>300110158001</t>
  </si>
  <si>
    <t>300110158002</t>
  </si>
  <si>
    <t>300110160001</t>
  </si>
  <si>
    <t>300110160002</t>
  </si>
  <si>
    <t>300110160003</t>
  </si>
  <si>
    <t>300110160004</t>
  </si>
  <si>
    <t>300110160005</t>
  </si>
  <si>
    <t>一级行政执法员（六）</t>
  </si>
  <si>
    <t>300110160006</t>
  </si>
  <si>
    <t>300110161001</t>
  </si>
  <si>
    <t>300110161002</t>
  </si>
  <si>
    <t>300110161003</t>
  </si>
  <si>
    <t>300110161004</t>
  </si>
  <si>
    <t>300110162001</t>
  </si>
  <si>
    <t>300110162002</t>
  </si>
  <si>
    <t>300110162003</t>
  </si>
  <si>
    <t>300110162004</t>
  </si>
  <si>
    <t>300110163001</t>
  </si>
  <si>
    <t>应届高校毕业生，在办税服务厅工作不少于3年，工作地点及落户地点在邢台市任泽区，在本单位最低服务年限为5年</t>
  </si>
  <si>
    <t>300110164001</t>
  </si>
  <si>
    <t>300110164002</t>
  </si>
  <si>
    <t>300110165001</t>
  </si>
  <si>
    <t>应届高校毕业生，工作地点及落户地点在邢台市南和区，男性，在本单位最低服务年限为5年</t>
  </si>
  <si>
    <t>300110165002</t>
  </si>
  <si>
    <t>应届高校毕业生，工作地点及落户地点在邢台市南和区，女性，在本单位最低服务年限为5年</t>
  </si>
  <si>
    <t>300110165003</t>
  </si>
  <si>
    <t>2022年应届高校毕业生，在办税服务厅工作不少于3年，工作地点及落户地点在邢台市南和区，在本单位最低服务年限为5年</t>
  </si>
  <si>
    <t>300110166001</t>
  </si>
  <si>
    <t>经济学类、财政学类、金融学类、经济与贸易类、统计学类、法学类、中国语言文学类、新闻传播学类、计算机类、自动化类、电气类、电子信息类、电子商务类、数学类、工商管理类、管理科学与工程类</t>
  </si>
  <si>
    <t>300110167001</t>
  </si>
  <si>
    <t>300110168001</t>
  </si>
  <si>
    <t>300110168002</t>
  </si>
  <si>
    <t>300110168003</t>
  </si>
  <si>
    <t>300110168004</t>
  </si>
  <si>
    <t>300110169001</t>
  </si>
  <si>
    <t>300110169002</t>
  </si>
  <si>
    <t>300110169003</t>
  </si>
  <si>
    <t>300110169004</t>
  </si>
  <si>
    <t>300110169005</t>
  </si>
  <si>
    <t>300110171001</t>
  </si>
  <si>
    <t>300110172001</t>
  </si>
  <si>
    <t>300110172002</t>
  </si>
  <si>
    <t>300110172003</t>
  </si>
  <si>
    <t>300110173001</t>
  </si>
  <si>
    <t>300110178001</t>
  </si>
  <si>
    <t>300110178002</t>
  </si>
  <si>
    <t>300110178003</t>
  </si>
  <si>
    <t>300110179001</t>
  </si>
  <si>
    <t>300110180001</t>
  </si>
  <si>
    <t>300110180002</t>
  </si>
  <si>
    <t>300110181001</t>
  </si>
  <si>
    <t>300110181002</t>
  </si>
  <si>
    <t>300110181003</t>
  </si>
  <si>
    <t>300110182001</t>
  </si>
  <si>
    <t>300110183001</t>
  </si>
  <si>
    <t>300110183002</t>
  </si>
  <si>
    <t>300110183003</t>
  </si>
  <si>
    <t>300110184001</t>
  </si>
  <si>
    <t>300110185001</t>
  </si>
  <si>
    <t>300110185002</t>
  </si>
  <si>
    <t>300110186001</t>
  </si>
  <si>
    <t>300110187001</t>
  </si>
  <si>
    <t>300110187002</t>
  </si>
  <si>
    <t>300110188001</t>
  </si>
  <si>
    <t>300110188002</t>
  </si>
  <si>
    <t>300110189001</t>
  </si>
  <si>
    <t>300110189002</t>
  </si>
  <si>
    <t>300110190001</t>
  </si>
  <si>
    <t>300110191001</t>
  </si>
  <si>
    <t>300110192001</t>
  </si>
  <si>
    <t>300110192002</t>
  </si>
  <si>
    <t>300110192003</t>
  </si>
  <si>
    <t>300110195001</t>
  </si>
  <si>
    <t>300110195002</t>
  </si>
  <si>
    <t>300110196001</t>
  </si>
  <si>
    <t>300110196002</t>
  </si>
  <si>
    <t>300110197001</t>
  </si>
  <si>
    <t>300110197002</t>
  </si>
  <si>
    <t>300110197003</t>
  </si>
  <si>
    <t>300110198001</t>
  </si>
  <si>
    <t>300110198002</t>
  </si>
  <si>
    <t>300110198003</t>
  </si>
  <si>
    <t>300110198004</t>
  </si>
  <si>
    <t>300110199001</t>
  </si>
  <si>
    <t>经济学类、财政学类、金融学类、经济与贸易类、统计学类、法学类、计算机类、自动化类、电子信息类、电子商务类、数学类、工商管理类、管理科学与工程类</t>
  </si>
  <si>
    <t>300110199002</t>
  </si>
  <si>
    <t>300110199003</t>
  </si>
  <si>
    <t>300110199004</t>
  </si>
  <si>
    <t>国家税务总局沧州市税务局</t>
  </si>
  <si>
    <t>300110200001</t>
  </si>
  <si>
    <t>具有“税务师”、“注册会计师”或“法律职业资格或通过国家司法考试（A证）”的资格条件，男性，在本单位最低服务年限为5年</t>
  </si>
  <si>
    <t>300110200002</t>
  </si>
  <si>
    <t>具有“税务师”、“注册会计师”或“法律职业资格或通过国家司法考试（A证）”的资格条件，女性，在本单位最低服务年限为5年</t>
  </si>
  <si>
    <t>国家税务总局秦皇岛市税务局</t>
  </si>
  <si>
    <t>第一稽查局一级行政执法员</t>
  </si>
  <si>
    <t>300110202001</t>
  </si>
  <si>
    <t>国家税务总局邢台市税务局</t>
  </si>
  <si>
    <t>第三税务分局一级行政执法员</t>
  </si>
  <si>
    <t>300110203001</t>
  </si>
  <si>
    <t>统计学类、数学类</t>
  </si>
  <si>
    <t>2022年应届高校毕业生，工作地点及落户地点在邢台市信都区，在本单位最低服务年限为5年</t>
  </si>
  <si>
    <t>119104</t>
  </si>
  <si>
    <t>中央国家行政机关参照公务员法管理事业单位</t>
  </si>
  <si>
    <t>邯郸河务局一级主任科员及以下（一）</t>
  </si>
  <si>
    <t>从事监察审计相关工作</t>
  </si>
  <si>
    <t>400110002004</t>
  </si>
  <si>
    <t>会计学、审计学</t>
  </si>
  <si>
    <t>限高校应届毕业生；须同时取得相应专业的学历和学位；最低服务期5年（含试用期）。</t>
  </si>
  <si>
    <t>www.hwcc.gov.cn</t>
  </si>
  <si>
    <t>022-24102436</t>
  </si>
  <si>
    <t>022-24102406</t>
  </si>
  <si>
    <t>邯郸河务局一级主任科员及以下（二）</t>
  </si>
  <si>
    <t>主要从事水利工程建设管理工作</t>
  </si>
  <si>
    <t>400110002005</t>
  </si>
  <si>
    <t>水利类</t>
  </si>
  <si>
    <t>馆陶河务局一级主任科员及以下</t>
  </si>
  <si>
    <t>400110002006</t>
  </si>
  <si>
    <t>限高校应届毕业生；须同时取得相应专业的学历和学位；基层一线岗位，条件艰苦，适合男性；最低服务期5年（含试用期）。</t>
  </si>
  <si>
    <t>临漳河务局一级主任科员及以下</t>
  </si>
  <si>
    <t>400110002007</t>
  </si>
  <si>
    <t>临西河务局一级主任科员及以下</t>
  </si>
  <si>
    <t>400110002011</t>
  </si>
  <si>
    <t>须同时取得相应专业的学历和学位；基层一线岗位，条件艰苦，适合男性；最低服务期5年（含试用期）。</t>
  </si>
  <si>
    <t>清河河务局一级主任科员及以下（一）</t>
  </si>
  <si>
    <t>400110002012</t>
  </si>
  <si>
    <t>清河河务局一级主任科员及以下（二）</t>
  </si>
  <si>
    <t>400110002013</t>
  </si>
  <si>
    <t>400110002014</t>
  </si>
  <si>
    <t>海兴河务局一级主任科员及以下</t>
  </si>
  <si>
    <t>主要从事水利工程建设与运行管理工作</t>
  </si>
  <si>
    <t>400110002018</t>
  </si>
  <si>
    <t>主要从事财务管理与会计核算工作</t>
  </si>
  <si>
    <t>400110002019</t>
  </si>
  <si>
    <t>会计学、财务管理</t>
  </si>
  <si>
    <t>主要从事干部人事管理和党务管理等工作</t>
  </si>
  <si>
    <t>400110002020</t>
  </si>
  <si>
    <t>人力资源管理、水利水电工程</t>
  </si>
  <si>
    <t>岳城水库管理局一级主任科员及以下（三）</t>
  </si>
  <si>
    <t>400110002021</t>
  </si>
  <si>
    <t>水利类、土木类</t>
  </si>
  <si>
    <t>王营盘闸管理所一级主任科员及以下</t>
  </si>
  <si>
    <t>400110002025</t>
  </si>
  <si>
    <t>财务处（审计处）一级主任科员及以下</t>
  </si>
  <si>
    <t>主要从事财务会计及管理相关工作</t>
  </si>
  <si>
    <t>400110004001</t>
  </si>
  <si>
    <t>限2022年高校应届毕业生；须同时取得相应专业的学历和学位；通过国家大学英语六级或六级考试成绩425分及以上；最低服务期5年（含试用期）。</t>
  </si>
  <si>
    <t>限2022年高校应届毕业生；须同时取得相应专业的学历和学位；通过国家大学英语四级或四级考试成绩425分及以上；基层一线岗位，条件艰苦，适合男性；最低服务期5年（含试用期）。</t>
  </si>
  <si>
    <t>河道管理三处一级主任科员及以下</t>
  </si>
  <si>
    <t>主要从事基层水利行政事业管理相关工作</t>
  </si>
  <si>
    <t>400110004003</t>
  </si>
  <si>
    <t>135103</t>
  </si>
  <si>
    <t>河北调查总队综合处室一级主任科员及以下</t>
  </si>
  <si>
    <t>从事办公室事务处理、公文撰写等工作</t>
  </si>
  <si>
    <t>400110103001</t>
  </si>
  <si>
    <t>中国语言文学类（中国少数民族语言文学、中国古典文献学专业除外）、新闻学专业</t>
  </si>
  <si>
    <t>须以最高学历所学主修专业报考；最低服务年限为5年(含试用期）；全国大学英语六级考试合格或成绩达到425分以上。</t>
  </si>
  <si>
    <t>0311-86955089</t>
  </si>
  <si>
    <t>0311-86955963</t>
  </si>
  <si>
    <t>秦皇岛调查队业务科室一级科员</t>
  </si>
  <si>
    <t>从事信息化建设、数据处理、统计调查业务等工作</t>
  </si>
  <si>
    <t>400110103002</t>
  </si>
  <si>
    <t>计算机科学与技术、软件工程、网络工程</t>
  </si>
  <si>
    <t>须以最高学历所学主修专业报考；最低服务年限为5年(含试用期）。</t>
  </si>
  <si>
    <t>400110103003</t>
  </si>
  <si>
    <t>须以最高学历所学主修专业报考；最低服务年限为5年(含试用期）；需经常下乡入户，条件较为艰苦，适合男性。</t>
  </si>
  <si>
    <t>保定调查队业务科室一级科员（1）</t>
  </si>
  <si>
    <t>400110103004</t>
  </si>
  <si>
    <t>保定调查队业务科室一级科员（2）</t>
  </si>
  <si>
    <t>从事一线入户调查、数据处理、统计分析、统计研究等工作</t>
  </si>
  <si>
    <t>400110103005</t>
  </si>
  <si>
    <t>统计学类、数学类、经济统计学</t>
  </si>
  <si>
    <t>保定调查队综合科室一级科员</t>
  </si>
  <si>
    <t>400110103006</t>
  </si>
  <si>
    <t>统计学类、汉语言文学、新闻学、行政管理</t>
  </si>
  <si>
    <t>须以最高学历所学主修专业报考；最低服务年限为5年(含试用期）；有较好的文字写作能力。</t>
  </si>
  <si>
    <t>沧州调查队综合科室一级科员</t>
  </si>
  <si>
    <t>从事财务管理工作</t>
  </si>
  <si>
    <t>400110103007</t>
  </si>
  <si>
    <t>须以最高学历所学主修专业报考；最低服务年限为5年(含试用期）；应有二年以上基层工作经历，企业人员应有二年以上社保缴费材料。</t>
  </si>
  <si>
    <t>400110103008</t>
  </si>
  <si>
    <t>限招应届毕业生；须以最高学历所学主修专业报考；最低服务年限为5年(含试用期）。</t>
  </si>
  <si>
    <t>井陉调查队一级科员</t>
  </si>
  <si>
    <t>400110103009</t>
  </si>
  <si>
    <t>统计学类、数学类、计算机科学与技术、软件工程、网络工程</t>
  </si>
  <si>
    <t>从事一线入户调查、数据处理、统计分析、统计研究、财务管理等工作</t>
  </si>
  <si>
    <t>400110103010</t>
  </si>
  <si>
    <t>统计学类、会计学、财务管理</t>
  </si>
  <si>
    <t>围场调查队一级科员</t>
  </si>
  <si>
    <t>400110103011</t>
  </si>
  <si>
    <t>统计学类、财务管理、计算机科学与技术、软件工程、网络工程</t>
  </si>
  <si>
    <t>张北调查队一级科员</t>
  </si>
  <si>
    <t>从事办公室事务处理、党务工作、公文撰写等工作</t>
  </si>
  <si>
    <t>400110103012</t>
  </si>
  <si>
    <t>统计学类、数学类、马克思主义教育类</t>
  </si>
  <si>
    <t>蔚县调查队一级科员</t>
  </si>
  <si>
    <t>400110103013</t>
  </si>
  <si>
    <t>须以最高学历所学主修专业报考；最低服务年限为5年(含试用期）；全国大学英语四级考试合格或成绩达到425分以上。</t>
  </si>
  <si>
    <t>从事一线入户调查、数据处理、统计分析撰写等工作</t>
  </si>
  <si>
    <t>400110103014</t>
  </si>
  <si>
    <t>限招应届毕业生；须以最高学历所学主修专业报考；最低服务年限为5年(含试用期）；需经常下乡入户，条件较为艰苦，适合男性。</t>
  </si>
  <si>
    <t>定州调查队一级科员（1）</t>
  </si>
  <si>
    <t>400110103015</t>
  </si>
  <si>
    <t>须以最高学历所学主修专业报考；服务期满且考核合格；最低服务年限为5年（含试用期）。</t>
  </si>
  <si>
    <t>定州调查队一级科员（2）</t>
  </si>
  <si>
    <t>400110103016</t>
  </si>
  <si>
    <t>统计学类、数学类、法学、汉语言文学</t>
  </si>
  <si>
    <t>须以最高学历所学主修专业报考；五年以上工作经验，企业人员应有五年以上社保缴费材料；有较好的文字写作能力；最低服务年限为5年（含试用期）。</t>
  </si>
  <si>
    <t>高碑店调查队一级科员</t>
  </si>
  <si>
    <t>400110103017</t>
  </si>
  <si>
    <t>青县调查队一级科员</t>
  </si>
  <si>
    <t>400110103018</t>
  </si>
  <si>
    <t>孟村调查队一级科员</t>
  </si>
  <si>
    <t>400110103019</t>
  </si>
  <si>
    <t>饶阳调查队一级科员</t>
  </si>
  <si>
    <t>400110103020</t>
  </si>
  <si>
    <t>故城调查队一级科员（1）</t>
  </si>
  <si>
    <t>400110103021</t>
  </si>
  <si>
    <t>故城调查队一级科员（2）</t>
  </si>
  <si>
    <t>400110103022</t>
  </si>
  <si>
    <t>须以最高学历所学主修专业报考；服务期满且考核合格；有较好的文字写作能力；最低服务年限为5年（含试用期）。</t>
  </si>
  <si>
    <t>任泽调查队一级科员</t>
  </si>
  <si>
    <t>400110103023</t>
  </si>
  <si>
    <t>须以最高学历所学主修专业报考；最低服务年限为5年(含试用期）；应有二年以上基层工作经历，企业人员应有二年以上社保缴费材料；全国大学英语四级考试合格或成绩达到425分以上。</t>
  </si>
  <si>
    <t>武安调查队一级科员</t>
  </si>
  <si>
    <t>400110103024</t>
  </si>
  <si>
    <t>统计学类、数学类、汉语言文学、会计学</t>
  </si>
  <si>
    <t>须以最高学历所学主修专业报考；需经常下乡入户，工作强度较大，条件较为艰苦，适合男性；最低服务年限为5年（含试用期）。</t>
  </si>
  <si>
    <t>153103</t>
  </si>
  <si>
    <t>河北省石家庄市平山县气象局</t>
  </si>
  <si>
    <t>主要从事气象防灾减灾等工作</t>
  </si>
  <si>
    <t>400149011001</t>
  </si>
  <si>
    <t>大气科学类</t>
  </si>
  <si>
    <t>最低服务年限5年（含试用期）。</t>
  </si>
  <si>
    <t>http://he.cma.gov.cn/</t>
  </si>
  <si>
    <t>0311-67108586</t>
  </si>
  <si>
    <t>0311-67108837</t>
  </si>
  <si>
    <t>0311-67108199</t>
  </si>
  <si>
    <t>400110012001</t>
  </si>
  <si>
    <t>大气科学类、数学类、物理学类、电子信息类、计算机类、环境科学与工程类、地理科学类、海洋科学类、植物生产类（研究生限作物学类）</t>
  </si>
  <si>
    <t>最低服务年限5年（含试用期）。定向招录服务期满、考核合格的大学生村官。</t>
  </si>
  <si>
    <t>400149013001</t>
  </si>
  <si>
    <t>河北省石家庄市无极县气象局</t>
  </si>
  <si>
    <t>400149014001</t>
  </si>
  <si>
    <t>400149021001</t>
  </si>
  <si>
    <t>河北省承德市宽城满族自治县气象局</t>
  </si>
  <si>
    <t>400110022001</t>
  </si>
  <si>
    <t>400110031001</t>
  </si>
  <si>
    <t>河北省唐山市遵化市气象局</t>
  </si>
  <si>
    <t>400110032001</t>
  </si>
  <si>
    <t>河北省唐山市乐亭县气象局</t>
  </si>
  <si>
    <t>400149034001</t>
  </si>
  <si>
    <t>河北省秦皇岛市卢龙县气象局</t>
  </si>
  <si>
    <t>400149041001</t>
  </si>
  <si>
    <t>河北省秦皇岛市青龙满族自治县气象局</t>
  </si>
  <si>
    <t>400110042001</t>
  </si>
  <si>
    <t>河北省廊坊市气象局</t>
  </si>
  <si>
    <t>主要从事气象服务业务技术和业务能力建设等管理工作</t>
  </si>
  <si>
    <t>400149060001</t>
  </si>
  <si>
    <t>河北省廊坊市三河市气象局</t>
  </si>
  <si>
    <t>400149061001</t>
  </si>
  <si>
    <t>河北省保定市唐县气象局</t>
  </si>
  <si>
    <t>400110071001</t>
  </si>
  <si>
    <t>400110071002</t>
  </si>
  <si>
    <t>河北省保定市曲阳县气象局</t>
  </si>
  <si>
    <t>400110074001</t>
  </si>
  <si>
    <t>河北省保定市蠡县气象局</t>
  </si>
  <si>
    <t>400110075001</t>
  </si>
  <si>
    <t>河北省定州市气象局</t>
  </si>
  <si>
    <t>400149076002</t>
  </si>
  <si>
    <t>河北省保定市高碑店市气象局</t>
  </si>
  <si>
    <t>400149077002</t>
  </si>
  <si>
    <t>400110082001</t>
  </si>
  <si>
    <t>400110083001</t>
  </si>
  <si>
    <t>400149083001</t>
  </si>
  <si>
    <t>400149085001</t>
  </si>
  <si>
    <t>河北省沧州市献县气象局</t>
  </si>
  <si>
    <t>400110086001</t>
  </si>
  <si>
    <t>400149092001</t>
  </si>
  <si>
    <t>400149095001</t>
  </si>
  <si>
    <t>河北省衡水市阜城县气象局</t>
  </si>
  <si>
    <t>400149096001</t>
  </si>
  <si>
    <t>400149101001</t>
  </si>
  <si>
    <t>河北省邢台市宁晋县气象局</t>
  </si>
  <si>
    <t>400149102001</t>
  </si>
  <si>
    <t>河北省邢台市隆尧县气象局</t>
  </si>
  <si>
    <t>400149106001</t>
  </si>
  <si>
    <t>400110109001</t>
  </si>
  <si>
    <t>400110112001</t>
  </si>
  <si>
    <t>400149113001</t>
  </si>
  <si>
    <t>400149114001</t>
  </si>
  <si>
    <t>河北省邯郸市永年区气象局</t>
  </si>
  <si>
    <t>400149116001</t>
  </si>
  <si>
    <t>河北省张家口市阳原县气象局</t>
  </si>
  <si>
    <t>400149121001</t>
  </si>
  <si>
    <t>河北省张家口市赤城县气象局</t>
  </si>
  <si>
    <t>400149122001</t>
  </si>
  <si>
    <t>河北省张家口市张北县气象局</t>
  </si>
  <si>
    <t>400149123001</t>
  </si>
  <si>
    <t>154103</t>
  </si>
  <si>
    <t>银保监财经类职位</t>
  </si>
  <si>
    <t>主要从事银行保险非现场监管、现场检查及其他监管综合工作。</t>
  </si>
  <si>
    <t>400144001001</t>
  </si>
  <si>
    <t>经济、金融、保险（学术型硕士须为经济学门类下的专业，专业型硕士仅限金融硕士和保险硕士）</t>
  </si>
  <si>
    <t>4:1</t>
  </si>
  <si>
    <t>1.大学英语六级60分（100分制）或425分（710分制）及以上，并在外语水平一栏注明已获得的英语等级证书及成绩；2.有关专业考试信息参见银保监会2022年度考试大纲。</t>
  </si>
  <si>
    <t>http://www.cbirc.gov.cn/</t>
  </si>
  <si>
    <t>0311-68098133</t>
  </si>
  <si>
    <t>银保监财会类职位</t>
  </si>
  <si>
    <t>400145001001</t>
  </si>
  <si>
    <t>会计、财务管理、审计</t>
  </si>
  <si>
    <t>银保监法律类职位</t>
  </si>
  <si>
    <t>主要从事银行保险监管法律法规事务工作。</t>
  </si>
  <si>
    <t>400146001001</t>
  </si>
  <si>
    <t>法律（本科阶段须为法学专业）</t>
  </si>
  <si>
    <t>1.本科要求的专业为主修专业；2.大学英语六级60分（100分制）或425分（710分制）及以上，并在外语水平一栏注明已获得的英语等级证书及成绩；3.有关专业考试信息参见银保监会2022年度考试大纲。</t>
  </si>
  <si>
    <t>银保监计算机类职位</t>
  </si>
  <si>
    <t>主要从事银行保险信息科技风险监管，电子设备软硬件管理及信息系统运行维护等工作。</t>
  </si>
  <si>
    <t>400147001001</t>
  </si>
  <si>
    <t>计算机（本科阶段须为计算机科学与技术、软件工程、网络工程专业）</t>
  </si>
  <si>
    <t>银保监综合类职位</t>
  </si>
  <si>
    <t>综合部门一级主任科员及以下</t>
  </si>
  <si>
    <t>主要从事内部综合管理等工作。</t>
  </si>
  <si>
    <t>400148001001</t>
  </si>
  <si>
    <t>汉语言文学、应用语言学、中国现当代文学、新闻学</t>
  </si>
  <si>
    <t>400148011001</t>
  </si>
  <si>
    <t>1.限应届毕业生报考；2.本科要求的专业为主修专业；3.大学英语四级60分（100分制）或425分（710分制）及以上，并在外语水平一栏注明已获得的英语等级证书及成绩；4.有关专业考试信息参见银保监会2022年度考试大纲。</t>
  </si>
  <si>
    <t>主要从事内部财会管理工作及相关监管工作。</t>
  </si>
  <si>
    <t>400145012001</t>
  </si>
  <si>
    <t>400144013001</t>
  </si>
  <si>
    <t>经济、金融、保险（须为经济学门类下的专业，专业硕士仅限金融硕士和保险硕士）</t>
  </si>
  <si>
    <t>400146013001</t>
  </si>
  <si>
    <t>400147013002</t>
  </si>
  <si>
    <t>唐山银保监分局</t>
  </si>
  <si>
    <t>400146014001</t>
  </si>
  <si>
    <t>廊坊银保监分局</t>
  </si>
  <si>
    <t>400144015001</t>
  </si>
  <si>
    <t>400146015001</t>
  </si>
  <si>
    <t>400147016001</t>
  </si>
  <si>
    <t>衡水银保监分局</t>
  </si>
  <si>
    <t>400144017001</t>
  </si>
  <si>
    <t>400146017001</t>
  </si>
  <si>
    <t>400148017001</t>
  </si>
  <si>
    <t>鹿泉银保监监管组</t>
  </si>
  <si>
    <t>400144101001</t>
  </si>
  <si>
    <t>经济、金融、保险（须为经济学门类下的专业）</t>
  </si>
  <si>
    <t>1.本科要求的专业为主修专业；2.大学英语四级60分（100分制）或425分（710分制）及以上，并在外语水平一栏注明已获得的英语等级证书及成绩；3.有关专业考试信息参见银保监会2022年度考试大纲。</t>
  </si>
  <si>
    <t>400144102001</t>
  </si>
  <si>
    <t>1.本岗位为新乐、元氏、赞皇监管组职位；2.限应届毕业生报考；3.本科要求的专业为主修专业；4.大学英语四级60分（100分制）或425分（710分制）及以上，并在外语水平一栏注明已获得的英语等级证书及成绩；5.有关专业考试信息参见银保监会2022年度考试大纲。</t>
  </si>
  <si>
    <t>400145102001</t>
  </si>
  <si>
    <t>1.本岗位为井陉、平山监管组职位；2.限应届毕业生报考；3.本科要求的专业为主修专业；4.大学英语四级60分（100分制）或425分（710分制）及以上，并在外语水平一栏注明已获得的英语等级证书及成绩；5.有关专业考试信息参见银保监会2022年度考试大纲。</t>
  </si>
  <si>
    <t>万全银保监监管组</t>
  </si>
  <si>
    <t>400144103001</t>
  </si>
  <si>
    <t>400144104001</t>
  </si>
  <si>
    <t>1.本岗位为阳原、康保、沽源监管组职位；2.限应届毕业生报考；3.本科要求的专业为主修专业；4.大学英语四级60分（100分制）或425分（710分制）及以上，并在外语水平一栏注明已获得的英语等级证书及成绩；5.有关专业考试信息参见银保监会2022年度考试大纲。</t>
  </si>
  <si>
    <t>承德银保监分局辖内银保监监管组</t>
  </si>
  <si>
    <t>400144105001</t>
  </si>
  <si>
    <t>1.本岗位为兴隆、丰宁监管组职位；2.限应届毕业生报考；3.本科要求的专业为主修专业；4.大学英语四级60分（100分制）或425分（710分制）及以上，并在外语水平一栏注明已获得的英语等级证书及成绩；5.有关专业考试信息参见银保监会2022年度考试大纲。</t>
  </si>
  <si>
    <t>唐山银保监分局辖内银保监监管组</t>
  </si>
  <si>
    <t>400144106001</t>
  </si>
  <si>
    <t>1.本岗位为滦县、滦南、迁西监管组职位；2.限应届毕业生报考；3.本科要求的专业为主修专业；4.大学英语四级60分（100分制）或425分（710分制）及以上，并在外语水平一栏注明已获得的英语等级证书及成绩；5.有关专业考试信息参见银保监会2022年度考试大纲。</t>
  </si>
  <si>
    <t>廊坊银保监分局辖内银保监监管组</t>
  </si>
  <si>
    <t>400144107001</t>
  </si>
  <si>
    <t>1.本岗位为大厂、永清、大城监管组职位；2.限应届毕业生报考；3.本科要求的专业为主修专业；4.大学英语四级60分（100分制）或425分（710分制）及以上，并在外语水平一栏注明已获得的英语等级证书及成绩；5.有关专业考试信息参见银保监会2022年度考试大纲。</t>
  </si>
  <si>
    <t>保定银保监分局辖内银保监监管组</t>
  </si>
  <si>
    <t>400144108001</t>
  </si>
  <si>
    <t>1.本岗位为涞水、唐县、定兴监管组职位；2.限应届毕业生报考；3.本科要求的专业为主修专业；4.大学英语四级60分（100分制）或425分（710分制）及以上，并在外语水平一栏注明已获得的英语等级证书及成绩；5.有关专业考试信息参见银保监会2022年度考试大纲。</t>
  </si>
  <si>
    <t>南皮银保监监管组</t>
  </si>
  <si>
    <t>400145109001</t>
  </si>
  <si>
    <t>献县银保监监管组</t>
  </si>
  <si>
    <t>400144110001</t>
  </si>
  <si>
    <t>深州银保监监管组</t>
  </si>
  <si>
    <t>400144111001</t>
  </si>
  <si>
    <t>南和银保监监管组</t>
  </si>
  <si>
    <t>400144112001</t>
  </si>
  <si>
    <t>400145113001</t>
  </si>
  <si>
    <t>1.本岗位为平乡、威县监管组职位；2.限应届毕业生报考；3.本科要求的专业为主修专业；4.大学英语四级60分（100分制）或425分（710分制）及以上，并在外语水平一栏注明已获得的英语等级证书及成绩；5.有关专业考试信息参见银保监会2022年度考试大纲。</t>
  </si>
  <si>
    <t>邯郸银保监分局辖内银保监监管组</t>
  </si>
  <si>
    <t>400144114001</t>
  </si>
  <si>
    <t>1.本岗位为永年、成安监管组职位；2.限应届毕业生报考；3.本科要求的专业为主修专业；4.大学英语四级60分（100分制）或425分（710分制）及以上，并在外语水平一栏注明已获得的英语等级证书及成绩；5.有关专业考试信息参见银保监会2022年度考试大纲。</t>
  </si>
  <si>
    <t>155103</t>
  </si>
  <si>
    <t>证监财金类职位</t>
  </si>
  <si>
    <t>辖区财金类岗位一级主任科员及以下</t>
  </si>
  <si>
    <t>主要从事辖区证券期货市场财金类监管工作</t>
  </si>
  <si>
    <t>400140804001</t>
  </si>
  <si>
    <t>经济学、金融学</t>
  </si>
  <si>
    <t>1.具有高等院校经济学（学科代码0201）、金融学（学科代码0203）或国（境）外相应专业本科及以上学历，报名时需在备注栏注明所学专业学科代码；2.有关专业考试信息及大纲可在中国证监会网站上查询。</t>
  </si>
  <si>
    <t>www.csrc.gov.cn/pub/hebei/</t>
  </si>
  <si>
    <t>0311-83630710</t>
  </si>
  <si>
    <t>0311-83634567</t>
  </si>
  <si>
    <t>证监会计类职位</t>
  </si>
  <si>
    <t>辖区会计类岗位一级主任科员及以下</t>
  </si>
  <si>
    <t>主要从事辖区证券期货市场会计类监管工作</t>
  </si>
  <si>
    <t>400141804001</t>
  </si>
  <si>
    <t>会计学、财务管理、审计学、资产评估</t>
  </si>
  <si>
    <t>1.具有高等院校会计学、财务管理、审计学、资产评估（学科代码分别为120203K、120204、120207、120208）或国（境）外相应专业本科及以上学历，包括会计、审计、资产评估硕士，报名时需在备注栏注明所学专业学科代码；2.取得注册会计师资格或通过专业阶段和综合阶段考试（报名时需在备注栏注明证书编号）；3.有关专业考试信息及大纲可在中国证监会网站上查询。</t>
  </si>
  <si>
    <t>证监法律类职位</t>
  </si>
  <si>
    <t>辖区法律类岗位一级主任科员及以下</t>
  </si>
  <si>
    <t>主要从事辖区证券期货市场法律类监管工作</t>
  </si>
  <si>
    <t>400142804001</t>
  </si>
  <si>
    <t>1.具有高等院校法学专业（学科代码0301）或国（境）外相应专业本科及以上学历，报名时需在备注栏注明学科代码；2.取得法律职业资格证书（A证），报名时需在备注栏注明证书编号；3.有关专业考试信息及大纲可在中国证监会网站上查询。</t>
  </si>
  <si>
    <t>187103</t>
  </si>
  <si>
    <t>河北省地震局</t>
  </si>
  <si>
    <t>业务处室一级主任科员及以下</t>
  </si>
  <si>
    <t>从事地震监测预报、震害预防、公共服务等管理工作。</t>
  </si>
  <si>
    <t>地质资源与地质工程、地质学、地球物理学</t>
  </si>
  <si>
    <t>http://www.hbdzj.gov.cn</t>
  </si>
  <si>
    <t>0311-85817734</t>
  </si>
  <si>
    <t>0311-85817843</t>
  </si>
  <si>
    <t>综合处室一级主任科员及以下</t>
  </si>
  <si>
    <t>从事综合处室管理工作。</t>
  </si>
  <si>
    <t>中国语言文学、新闻传播学</t>
  </si>
  <si>
    <t>基层工作最低年限</t>
  </si>
  <si>
    <t>服务基层项目工作经历</t>
  </si>
  <si>
    <t>是否在面试阶段组织专业能力测试</t>
  </si>
  <si>
    <t>面试人员比例</t>
  </si>
  <si>
    <t>工作地点</t>
  </si>
  <si>
    <t>落户地点</t>
  </si>
  <si>
    <t>河北省邯郸市</t>
  </si>
  <si>
    <t>002000</t>
  </si>
  <si>
    <t>中央办公厅</t>
  </si>
  <si>
    <t>中共中央直属机关事务管理局</t>
  </si>
  <si>
    <t>中央党群机关</t>
  </si>
  <si>
    <t>中直北戴河服务局服务管理工作一级主任科员及以下</t>
  </si>
  <si>
    <t>从事服务管理等工作</t>
  </si>
  <si>
    <t>100110003001</t>
  </si>
  <si>
    <t>中央</t>
  </si>
  <si>
    <t>行政管理等相关专业</t>
  </si>
  <si>
    <t>北京市</t>
  </si>
  <si>
    <t>咨询电话：01063097973。研究生学历报考者须同时具有本科学历学位和研究生学历学位。有1年以上与职位简介相关的工作经历。专业能力测试的内容为党的机关事务工作知识，对党的大政方针的理解把握能力、对时事的分析能力和公文写作，占综合成绩的比重为15%。</t>
  </si>
  <si>
    <t>咨询法规局63094808，机要交通局63093855，中共中央机关事务管理局63097973，老干部局63097447，毛主席纪念堂管理局83083167</t>
  </si>
  <si>
    <t>01063094219</t>
  </si>
  <si>
    <t>中央党群机关参照公务员法管理事业单位</t>
  </si>
  <si>
    <t>中直北戴河服务局机关服务中心一级主任科员及以下</t>
  </si>
  <si>
    <t>从事人事管理、机关党建、档案管理等工作</t>
  </si>
  <si>
    <t>100210003001</t>
  </si>
  <si>
    <t>人力资源管理、政治学、档案学等相关专业</t>
  </si>
  <si>
    <t>咨询电话：01063097973。研究生学历报考者须同时具有本科学历学位和研究生学历学位。非应届毕业生须有与职位简介相关的工作经历。专业能力测试的内容为党的机关事务工作，对党的大政方针的理解把握能力、对时事的分析能力和公文写作，占综合成绩的比重为15%。</t>
  </si>
  <si>
    <t>天津铁路公安处车站派出所民警</t>
  </si>
  <si>
    <t>300130843040</t>
  </si>
  <si>
    <t>中国语言文学类、教育学类</t>
  </si>
  <si>
    <t>河北省唐山市</t>
  </si>
  <si>
    <t>天津市</t>
  </si>
  <si>
    <t>主要从事线路治安管理及设备巡查工作</t>
  </si>
  <si>
    <t>300130843041</t>
  </si>
  <si>
    <t>大学生村官</t>
  </si>
  <si>
    <t>河北省沧州市</t>
  </si>
  <si>
    <t>112101</t>
  </si>
  <si>
    <t>司法部燕城监狱</t>
  </si>
  <si>
    <t>男犯监区一级警长及以下</t>
  </si>
  <si>
    <t>罪犯管理</t>
  </si>
  <si>
    <t>300110207001</t>
  </si>
  <si>
    <t>法学类、教育学类、汉语言文学类、管理学类</t>
  </si>
  <si>
    <t>北京市朝阳区</t>
  </si>
  <si>
    <t>男性，体检标准适用《公务员录用体检特殊标准（试行）》，国家等级考试大学英语四级合格或425分以上；教育学需从事国家义务教育阶段、高中及大中专教学经历满二年。</t>
  </si>
  <si>
    <t>无，单位性质需要</t>
  </si>
  <si>
    <t>010-61599572</t>
  </si>
  <si>
    <t>平均竞争比</t>
    <phoneticPr fontId="4" type="noConversion"/>
  </si>
  <si>
    <t>地区</t>
  </si>
  <si>
    <t>河北省秦皇岛市</t>
  </si>
  <si>
    <t>河北省承德市</t>
  </si>
  <si>
    <t>河北省</t>
  </si>
  <si>
    <t>河北省张家口市</t>
  </si>
  <si>
    <t>大学生村官、农村义务教育阶段学校教师特设岗位计划</t>
  </si>
  <si>
    <t>河北省廊坊市三河市</t>
  </si>
  <si>
    <t>河北省石家庄市</t>
  </si>
  <si>
    <t>大学生村官、农村义务教育阶段学校教师特设岗位计划、“三支一扶”计划、大学生志愿服务西部计划、在军队服役5年（含）以上的高校毕业生退役士兵</t>
  </si>
  <si>
    <t>河北省沧州市黄骅市</t>
  </si>
  <si>
    <t>河北省唐山市曹妃甸区</t>
  </si>
  <si>
    <t>河北省邢台市</t>
  </si>
  <si>
    <t>河北省保定市</t>
  </si>
  <si>
    <t>河北省廊坊市</t>
  </si>
  <si>
    <t>河北省衡水市</t>
  </si>
  <si>
    <t>河北省石家庄市正定县</t>
  </si>
  <si>
    <t>河北省唐山市乐亭县</t>
  </si>
  <si>
    <t>河北省保定市容城县</t>
  </si>
  <si>
    <t>河北省石家庄市鹿泉区</t>
  </si>
  <si>
    <t>河北省石家庄市栾城区</t>
  </si>
  <si>
    <t>河北省石家庄市藁城区</t>
  </si>
  <si>
    <t>河北省石家庄市晋州市</t>
  </si>
  <si>
    <t>河北省石家庄市新乐市</t>
  </si>
  <si>
    <t>河北省石家庄市井陉县</t>
  </si>
  <si>
    <t>河北省石家庄市赵县</t>
  </si>
  <si>
    <t>河北省石家庄市深泽县</t>
  </si>
  <si>
    <t>河北省石家庄市行唐县</t>
  </si>
  <si>
    <t>河北省石家庄市高邑县</t>
  </si>
  <si>
    <t>河北省石家庄市赞皇县</t>
  </si>
  <si>
    <t>河北省石家庄市元氏县</t>
  </si>
  <si>
    <t>河北省石家庄市无极县</t>
  </si>
  <si>
    <t>河北省石家庄市平山县</t>
  </si>
  <si>
    <t>河北省石家庄市灵寿县</t>
  </si>
  <si>
    <t>河北省承德市双桥区</t>
  </si>
  <si>
    <t>河北省承德市双滦区</t>
  </si>
  <si>
    <t>河北省承德市鹰手营子矿区</t>
  </si>
  <si>
    <t>河北省承德市平泉市</t>
  </si>
  <si>
    <t>河北省承德市围场满族蒙古族自治县</t>
  </si>
  <si>
    <t>河北省承德市丰宁满族自治县</t>
  </si>
  <si>
    <t>河北省承德市隆化县</t>
  </si>
  <si>
    <t>河北省承德市承德县</t>
  </si>
  <si>
    <t>河北省承德市滦平县</t>
  </si>
  <si>
    <t>河北省承德市宽城满族自治县</t>
  </si>
  <si>
    <t>河北省承德市兴隆县</t>
  </si>
  <si>
    <t>河北省张家口市宣化区</t>
  </si>
  <si>
    <t>河北省张家口市下花园区</t>
  </si>
  <si>
    <t>河北省张家口市崇礼区</t>
  </si>
  <si>
    <t>河北省张家口市康保县</t>
  </si>
  <si>
    <t>河北省张家口市沽源县</t>
  </si>
  <si>
    <t>河北省张家口市蔚县</t>
  </si>
  <si>
    <t>河北省张家口市阳原县</t>
  </si>
  <si>
    <t>河北省张家口市怀安县</t>
  </si>
  <si>
    <t>河北省张家口市怀来县</t>
  </si>
  <si>
    <t>河北省张家口市涿鹿县</t>
  </si>
  <si>
    <t>河北省张家口市赤城县</t>
  </si>
  <si>
    <t>河北省张家口市张北县</t>
  </si>
  <si>
    <t>河北省秦皇岛市海港区</t>
  </si>
  <si>
    <t>河北省秦皇岛市山海关区</t>
  </si>
  <si>
    <t>河北省秦皇岛市抚宁区</t>
  </si>
  <si>
    <t>河北省秦皇岛市昌黎县</t>
  </si>
  <si>
    <t>河北省秦皇岛市卢龙县</t>
  </si>
  <si>
    <t>河北省秦皇岛市青龙满族自治县</t>
  </si>
  <si>
    <t>河北省唐山市路南区</t>
  </si>
  <si>
    <t>河北省唐山市路北区</t>
  </si>
  <si>
    <t>河北省唐山市开平区</t>
  </si>
  <si>
    <t>河北省唐山市古冶区</t>
  </si>
  <si>
    <t>河北省唐山市丰润区</t>
  </si>
  <si>
    <t>河北省唐山市丰南区</t>
  </si>
  <si>
    <t>河北省唐山市遵化市</t>
  </si>
  <si>
    <t>河北省唐山市迁安市</t>
  </si>
  <si>
    <t>河北省唐山市玉田县</t>
  </si>
  <si>
    <t>河北省唐山市迁西县</t>
  </si>
  <si>
    <t>河北省唐山市滦州市</t>
  </si>
  <si>
    <t>河北省唐山市滦南县</t>
  </si>
  <si>
    <t>河北省廊坊市广阳区</t>
  </si>
  <si>
    <t>河北省廊坊市安次区</t>
  </si>
  <si>
    <t>河北省廊坊市霸州市</t>
  </si>
  <si>
    <t>河北省廊坊市大厂回族自治县</t>
  </si>
  <si>
    <t>河北省廊坊市香河县</t>
  </si>
  <si>
    <t>河北省廊坊市永清县</t>
  </si>
  <si>
    <t>河北省廊坊市固安县</t>
  </si>
  <si>
    <t>河北省廊坊市文安县</t>
  </si>
  <si>
    <t>河北省廊坊市大城县</t>
  </si>
  <si>
    <t>河北省保定市安国市</t>
  </si>
  <si>
    <t>河北省保定市高碑店市</t>
  </si>
  <si>
    <t>河北省保定市博野县</t>
  </si>
  <si>
    <t>河北省保定市定兴县</t>
  </si>
  <si>
    <t>河北省保定市阜平县</t>
  </si>
  <si>
    <t>河北省保定市高阳县</t>
  </si>
  <si>
    <t>河北省保定市涞水县</t>
  </si>
  <si>
    <t>河北省保定市涞源县</t>
  </si>
  <si>
    <t>河北省保定市蠡县</t>
  </si>
  <si>
    <t>河北省保定市曲阳县</t>
  </si>
  <si>
    <t>河北省保定市顺平县</t>
  </si>
  <si>
    <t>河北省保定市唐县</t>
  </si>
  <si>
    <t>河北省保定市望都县</t>
  </si>
  <si>
    <t>河北省保定市易县</t>
  </si>
  <si>
    <t>河北省沧州市新华区</t>
  </si>
  <si>
    <t>河北省沧州市河间市</t>
  </si>
  <si>
    <t>河北省沧州市泊头市</t>
  </si>
  <si>
    <t>河北省沧州市肃宁县</t>
  </si>
  <si>
    <t>河北省沧州市献县</t>
  </si>
  <si>
    <t>河北省沧州市东光县</t>
  </si>
  <si>
    <t>河北省沧州市青县</t>
  </si>
  <si>
    <t>河北省沧州市沧县</t>
  </si>
  <si>
    <t>河北省沧州市孟村回族自治县</t>
  </si>
  <si>
    <t>河北省沧州市盐山县</t>
  </si>
  <si>
    <t>河北省沧州市海兴县</t>
  </si>
  <si>
    <t>河北省衡水市桃城区</t>
  </si>
  <si>
    <t>河北省衡水市冀州区</t>
  </si>
  <si>
    <t>河北省衡水市深州市</t>
  </si>
  <si>
    <t>河北省衡水市枣强县</t>
  </si>
  <si>
    <t>河北省衡水市武邑县</t>
  </si>
  <si>
    <t>河北省衡水市武强县</t>
  </si>
  <si>
    <t>河北省衡水市饶阳县</t>
  </si>
  <si>
    <t>河北省衡水市安平县</t>
  </si>
  <si>
    <t>河北省衡水市故城县</t>
  </si>
  <si>
    <t>河北省衡水市景县</t>
  </si>
  <si>
    <t>河北省衡水市阜城县</t>
  </si>
  <si>
    <t>河北省邢台市南宫市</t>
  </si>
  <si>
    <t>河北省邢台市内丘县</t>
  </si>
  <si>
    <t>河北省邢台市临城县</t>
  </si>
  <si>
    <t>河北省邢台市隆尧县</t>
  </si>
  <si>
    <t>河北省邢台市柏乡县</t>
  </si>
  <si>
    <t>河北省邢台市宁晋县</t>
  </si>
  <si>
    <t>河北省邢台市巨鹿县</t>
  </si>
  <si>
    <t>河北省邢台市平乡县</t>
  </si>
  <si>
    <t>河北省邢台市新河县</t>
  </si>
  <si>
    <t>河北省邢台市威县</t>
  </si>
  <si>
    <t>河北省邢台市临西县</t>
  </si>
  <si>
    <t>河北省邢台市清河县</t>
  </si>
  <si>
    <t>河北省邯郸市峰峰矿区</t>
  </si>
  <si>
    <t>河北省邯郸市永年区</t>
  </si>
  <si>
    <t>河北省邯郸市肥乡区</t>
  </si>
  <si>
    <t>河北省邯郸市武安市</t>
  </si>
  <si>
    <t>河北省邯郸市鸡泽县</t>
  </si>
  <si>
    <t>河北省邯郸市邱县</t>
  </si>
  <si>
    <t>河北省邯郸市曲周县</t>
  </si>
  <si>
    <t>河北省邯郸市馆陶县</t>
  </si>
  <si>
    <t>河北省邯郸市涉县</t>
  </si>
  <si>
    <t>河北省邯郸市广平县</t>
  </si>
  <si>
    <t>河北省邯郸市成安县</t>
  </si>
  <si>
    <t>河北省邯郸市魏县</t>
  </si>
  <si>
    <t>河北省邯郸市磁县</t>
  </si>
  <si>
    <t>河北省邯郸市临漳县</t>
  </si>
  <si>
    <t>河北省邯郸市大名县</t>
  </si>
  <si>
    <t>河北省保定市雄县</t>
  </si>
  <si>
    <t>河北省保定市安新县</t>
  </si>
  <si>
    <t>河北省保定市定州市</t>
  </si>
  <si>
    <t>河北省石家庄市辛集市</t>
  </si>
  <si>
    <t>河北省邯郸市邯山区</t>
  </si>
  <si>
    <t>河北省邢台市任县</t>
  </si>
  <si>
    <t>河北省沧州市吴桥县</t>
  </si>
  <si>
    <t>大学生村官、“三支一扶”计划</t>
  </si>
  <si>
    <t>河北省石家庄市裕华区</t>
  </si>
  <si>
    <t>省直</t>
    <phoneticPr fontId="4" type="noConversion"/>
  </si>
  <si>
    <t>待审核人数</t>
  </si>
  <si>
    <t>6:1</t>
  </si>
  <si>
    <t>竞争比=审核通过人数：招录人数</t>
    <phoneticPr fontId="4" type="noConversion"/>
  </si>
  <si>
    <t>总数</t>
  </si>
  <si>
    <t>已审核人数</t>
  </si>
  <si>
    <t>报名总人数</t>
  </si>
  <si>
    <t>竞争比</t>
    <phoneticPr fontId="4" type="noConversion"/>
  </si>
  <si>
    <t>竞争比用此项排序</t>
    <phoneticPr fontId="4" type="noConversion"/>
  </si>
  <si>
    <t>岗位数</t>
  </si>
  <si>
    <t xml:space="preserve">待审核人数 </t>
  </si>
  <si>
    <t xml:space="preserve">已审核人数 </t>
  </si>
  <si>
    <t>辅助列</t>
    <phoneticPr fontId="4" type="noConversion"/>
  </si>
  <si>
    <t>11:1</t>
  </si>
  <si>
    <t>16:1</t>
  </si>
  <si>
    <t>42:1</t>
  </si>
  <si>
    <t>1:1</t>
  </si>
  <si>
    <t>19:1</t>
  </si>
  <si>
    <t>10:1</t>
  </si>
  <si>
    <t>0:1</t>
  </si>
  <si>
    <t>2:1</t>
  </si>
  <si>
    <t>39:1</t>
  </si>
  <si>
    <t>41:1</t>
  </si>
  <si>
    <t>9:1</t>
  </si>
  <si>
    <t>22:1</t>
  </si>
  <si>
    <t>12:1</t>
  </si>
  <si>
    <t>40:1</t>
  </si>
  <si>
    <t>32:1</t>
  </si>
  <si>
    <t>28:1</t>
  </si>
  <si>
    <t>23:1</t>
  </si>
  <si>
    <t>20:1</t>
  </si>
  <si>
    <t>17:1</t>
  </si>
  <si>
    <t>13:1</t>
  </si>
  <si>
    <t>18:1</t>
  </si>
  <si>
    <t>8:1</t>
  </si>
  <si>
    <t>7:1</t>
  </si>
  <si>
    <t>14:1</t>
  </si>
  <si>
    <t>25:1</t>
  </si>
  <si>
    <t>15:1</t>
  </si>
  <si>
    <t>54:1</t>
  </si>
  <si>
    <t>26:1</t>
  </si>
  <si>
    <t>33:1</t>
  </si>
  <si>
    <t>81:1</t>
  </si>
  <si>
    <t>37:1</t>
  </si>
  <si>
    <t>61:1</t>
  </si>
  <si>
    <t>34:1</t>
  </si>
  <si>
    <t>46:1</t>
  </si>
  <si>
    <t>21:1</t>
  </si>
  <si>
    <t>29:1</t>
  </si>
  <si>
    <t>44:1</t>
  </si>
  <si>
    <t>27:1</t>
  </si>
  <si>
    <t>38:1</t>
  </si>
  <si>
    <t>62:1</t>
  </si>
  <si>
    <t>35:1</t>
  </si>
  <si>
    <t>24:1</t>
  </si>
  <si>
    <t>36:1</t>
  </si>
  <si>
    <t>31:1</t>
  </si>
  <si>
    <t>45:1</t>
  </si>
  <si>
    <t>52:1</t>
  </si>
  <si>
    <t>70:1</t>
  </si>
  <si>
    <t>56:1</t>
  </si>
  <si>
    <t>59:1</t>
  </si>
  <si>
    <t>146:1</t>
  </si>
  <si>
    <t>72:1</t>
  </si>
  <si>
    <t>79:1</t>
  </si>
  <si>
    <t>125:1</t>
  </si>
  <si>
    <t>64:1</t>
  </si>
  <si>
    <t>96:1</t>
  </si>
  <si>
    <t>53:1</t>
  </si>
  <si>
    <t>66:1</t>
  </si>
  <si>
    <t>55:1</t>
  </si>
  <si>
    <t>58:1</t>
  </si>
  <si>
    <t>78:1</t>
  </si>
  <si>
    <t>82:1</t>
  </si>
  <si>
    <t>60:1</t>
  </si>
  <si>
    <t>85:1</t>
  </si>
  <si>
    <t>地市</t>
    <phoneticPr fontId="4" type="noConversion"/>
  </si>
  <si>
    <t>地市</t>
  </si>
  <si>
    <t>74:1</t>
  </si>
  <si>
    <t>107:1</t>
  </si>
  <si>
    <t>87:1</t>
  </si>
  <si>
    <t>101:1</t>
  </si>
  <si>
    <t>30:1</t>
  </si>
  <si>
    <t>77:1</t>
  </si>
  <si>
    <t>97:1</t>
  </si>
  <si>
    <t>69:1</t>
  </si>
  <si>
    <t>68:1</t>
  </si>
  <si>
    <t>89:1</t>
  </si>
  <si>
    <t>129:1</t>
  </si>
  <si>
    <t>75:1</t>
  </si>
  <si>
    <t>121:1</t>
  </si>
  <si>
    <t>67:1</t>
  </si>
  <si>
    <t>100:1</t>
  </si>
  <si>
    <t>91:1</t>
  </si>
  <si>
    <t>138:1</t>
  </si>
  <si>
    <t>135103400110103022</t>
  </si>
  <si>
    <t>125303300110001008</t>
  </si>
  <si>
    <t>118304300149004001</t>
  </si>
  <si>
    <t>118304300149001001</t>
  </si>
  <si>
    <t>57:1</t>
  </si>
  <si>
    <t>261:1</t>
  </si>
  <si>
    <t>169:1</t>
  </si>
  <si>
    <t>111:1</t>
  </si>
  <si>
    <t>49:1</t>
  </si>
  <si>
    <t>119:1</t>
  </si>
  <si>
    <t>105:1</t>
  </si>
  <si>
    <t>128:1</t>
  </si>
  <si>
    <t>84:1</t>
  </si>
  <si>
    <t>113:1</t>
  </si>
  <si>
    <t>137:1</t>
  </si>
  <si>
    <t>51:1</t>
  </si>
  <si>
    <t>130:1</t>
  </si>
  <si>
    <t>185:1</t>
  </si>
  <si>
    <t>158:1</t>
  </si>
  <si>
    <t>139:1</t>
  </si>
  <si>
    <t>319:1</t>
  </si>
  <si>
    <t>2022年国考河北地区竞争比TOP10（截止到10月24日 18：00）</t>
    <phoneticPr fontId="4" type="noConversion"/>
  </si>
  <si>
    <t>2022年国考河北地区报名人数TOP10（截止到10月24日18:00）</t>
    <phoneticPr fontId="4" type="noConversion"/>
  </si>
  <si>
    <t>122:1</t>
  </si>
  <si>
    <t>177:1</t>
  </si>
  <si>
    <t>92:1</t>
  </si>
  <si>
    <t>404:1</t>
  </si>
  <si>
    <t>398:1</t>
  </si>
  <si>
    <t>255:1</t>
  </si>
  <si>
    <t>330:1</t>
  </si>
  <si>
    <t>164:1</t>
  </si>
  <si>
    <t>103:1</t>
  </si>
  <si>
    <t>95:1</t>
  </si>
  <si>
    <t>109:1</t>
  </si>
  <si>
    <t>65:1</t>
  </si>
  <si>
    <t>50:1</t>
  </si>
  <si>
    <t>181:1</t>
  </si>
  <si>
    <t>115:1</t>
  </si>
  <si>
    <t>166:1</t>
  </si>
  <si>
    <t>231:1</t>
  </si>
  <si>
    <t>193:1</t>
  </si>
  <si>
    <t>190:1</t>
  </si>
  <si>
    <t>258:1</t>
  </si>
  <si>
    <t>303:1</t>
  </si>
  <si>
    <t>180:1</t>
  </si>
  <si>
    <t>217:1</t>
  </si>
  <si>
    <t>194:1</t>
  </si>
  <si>
    <t>204:1</t>
  </si>
  <si>
    <t>591:1</t>
  </si>
  <si>
    <t>117:1</t>
  </si>
  <si>
    <t>152:1</t>
  </si>
  <si>
    <t>179:1</t>
  </si>
  <si>
    <t>148:1</t>
  </si>
  <si>
    <t>186:1</t>
  </si>
  <si>
    <t>47:1</t>
  </si>
  <si>
    <t>135:1</t>
  </si>
  <si>
    <t>245:1</t>
  </si>
  <si>
    <t>141:1</t>
  </si>
  <si>
    <t>168:1</t>
  </si>
  <si>
    <t>93:1</t>
  </si>
  <si>
    <t>155:1</t>
  </si>
  <si>
    <t>197:1</t>
  </si>
  <si>
    <t>170:1</t>
  </si>
  <si>
    <t>160:1</t>
  </si>
  <si>
    <t>161:1</t>
  </si>
  <si>
    <t>241:1</t>
  </si>
  <si>
    <t>256:1</t>
  </si>
  <si>
    <t>230:1</t>
  </si>
  <si>
    <t>195:1</t>
  </si>
  <si>
    <t>220:1</t>
  </si>
  <si>
    <t>76:1</t>
  </si>
  <si>
    <t>150:1</t>
  </si>
  <si>
    <t>124:1</t>
  </si>
  <si>
    <t>226:1</t>
  </si>
  <si>
    <t>131:1</t>
  </si>
  <si>
    <t>133:1</t>
  </si>
  <si>
    <t>136:1</t>
  </si>
  <si>
    <t>134:1</t>
  </si>
  <si>
    <t>399:1</t>
  </si>
  <si>
    <t>144:1</t>
  </si>
  <si>
    <t>83:1</t>
  </si>
  <si>
    <t>224:1</t>
  </si>
  <si>
    <t>273:1</t>
  </si>
  <si>
    <t>112:1</t>
  </si>
  <si>
    <t>380:1</t>
  </si>
  <si>
    <t>143:1</t>
  </si>
  <si>
    <t>223:1</t>
  </si>
  <si>
    <t>159:1</t>
  </si>
  <si>
    <t>108:1</t>
  </si>
  <si>
    <t>151:1</t>
  </si>
  <si>
    <t>147:1</t>
  </si>
  <si>
    <t>165:1</t>
  </si>
  <si>
    <t>259:1</t>
  </si>
  <si>
    <t>176:1</t>
  </si>
  <si>
    <t>308:1</t>
  </si>
  <si>
    <t>354:1</t>
  </si>
  <si>
    <t>237:1</t>
  </si>
  <si>
    <t>225:1</t>
  </si>
  <si>
    <t>227:1</t>
  </si>
  <si>
    <t>221:1</t>
  </si>
  <si>
    <t>173:1</t>
  </si>
  <si>
    <t>140:1</t>
  </si>
  <si>
    <t>187:1</t>
  </si>
  <si>
    <t>263:1</t>
  </si>
  <si>
    <t>182:1</t>
  </si>
  <si>
    <t>118:1</t>
  </si>
  <si>
    <t>73:1</t>
  </si>
  <si>
    <t>503:1</t>
  </si>
  <si>
    <t>1059:1</t>
  </si>
  <si>
    <t>539:1</t>
  </si>
  <si>
    <t>555:1</t>
  </si>
  <si>
    <t>516:1</t>
  </si>
  <si>
    <t>496:1</t>
  </si>
  <si>
    <t>486:1</t>
  </si>
  <si>
    <t>525:1</t>
  </si>
  <si>
    <t>588:1</t>
  </si>
  <si>
    <t>211:1</t>
  </si>
  <si>
    <t>110:1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</si>
</sst>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7">
    <font>
      <sz val="11"/>
      <color theme="1"/>
      <name val="宋体"/>
      <charset val="134"/>
      <scheme val="minor"/>
    </font>
    <font>
      <sz val="11"/>
      <color theme="1"/>
      <name val="微软雅黑"/>
      <family val="2"/>
      <charset val="134"/>
    </font>
    <font>
      <b/>
      <sz val="12"/>
      <color theme="1"/>
      <name val="微软雅黑"/>
      <family val="2"/>
      <charset val="134"/>
    </font>
    <font>
      <b/>
      <sz val="14"/>
      <color theme="1"/>
      <name val="微软雅黑"/>
      <family val="2"/>
      <charset val="134"/>
    </font>
    <font>
      <sz val="9"/>
      <name val="宋体"/>
      <family val="3"/>
      <charset val="134"/>
      <scheme val="minor"/>
    </font>
    <font>
      <sz val="11"/>
      <color theme="1"/>
      <name val="宋体"/>
      <family val="3"/>
      <charset val="134"/>
      <scheme val="minor"/>
    </font>
    <font>
      <b/>
      <sz val="11"/>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1" fillId="0" borderId="1" xfId="0" applyFont="1" applyBorder="1" applyAlignment="1">
      <alignment horizontal="center" vertical="center"/>
    </xf>
    <xf numFmtId="0" fontId="5" fillId="0" borderId="0" xfId="0" applyFont="1">
      <alignment vertical="center"/>
    </xf>
    <xf numFmtId="0" fontId="1" fillId="0" borderId="2" xfId="0" applyFont="1" applyBorder="1">
      <alignment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Border="1" applyAlignment="1">
      <alignment horizontal="left" vertical="center"/>
    </xf>
    <xf numFmtId="176" fontId="1" fillId="0" borderId="2" xfId="0" applyNumberFormat="1"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6" fillId="0" borderId="0" xfId="0" applyFont="1" applyAlignment="1">
      <alignment horizontal="center" vertical="center" wrapText="1"/>
    </xf>
    <xf numFmtId="0" fontId="0" fillId="0" borderId="0" xfId="0" applyAlignment="1"/>
    <xf numFmtId="49" fontId="0" fillId="0" borderId="0" xfId="0" applyNumberFormat="1">
      <alignment vertical="center"/>
    </xf>
    <xf numFmtId="177" fontId="0" fillId="0" borderId="0" xfId="0" applyNumberFormat="1">
      <alignment vertical="center"/>
    </xf>
    <xf numFmtId="0" fontId="0" fillId="0" borderId="0" xfId="0" applyFill="1" applyAlignment="1"/>
    <xf numFmtId="0" fontId="5" fillId="0" borderId="0" xfId="0" applyFont="1" applyFill="1" applyAlignment="1"/>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I609"/>
  <sheetViews>
    <sheetView topLeftCell="R1" workbookViewId="0">
      <selection activeCell="W6" sqref="W6"/>
    </sheetView>
  </sheetViews>
  <sheetFormatPr defaultRowHeight="13.5"/>
  <sheetData>
    <row r="1" spans="1:35" ht="54">
      <c r="A1" s="2" t="s">
        <v>1562</v>
      </c>
      <c r="B1" s="11" t="s">
        <v>4</v>
      </c>
      <c r="C1" s="11" t="s">
        <v>250</v>
      </c>
      <c r="D1" s="11" t="s">
        <v>5</v>
      </c>
      <c r="E1" s="11" t="s">
        <v>251</v>
      </c>
      <c r="F1" s="11" t="s">
        <v>6</v>
      </c>
      <c r="G1" s="11" t="s">
        <v>253</v>
      </c>
      <c r="H1" s="11" t="s">
        <v>261</v>
      </c>
      <c r="I1" s="11" t="s">
        <v>254</v>
      </c>
      <c r="J1" s="11" t="s">
        <v>2</v>
      </c>
      <c r="K1" s="11" t="s">
        <v>252</v>
      </c>
      <c r="L1" s="11" t="s">
        <v>255</v>
      </c>
      <c r="M1" s="11" t="s">
        <v>1</v>
      </c>
      <c r="N1" s="11" t="s">
        <v>256</v>
      </c>
      <c r="O1" s="11" t="s">
        <v>257</v>
      </c>
      <c r="P1" s="11" t="s">
        <v>258</v>
      </c>
      <c r="Q1" s="11" t="s">
        <v>259</v>
      </c>
      <c r="R1" s="11" t="s">
        <v>1349</v>
      </c>
      <c r="S1" s="11" t="s">
        <v>1350</v>
      </c>
      <c r="T1" s="11" t="s">
        <v>1351</v>
      </c>
      <c r="U1" s="11" t="s">
        <v>1352</v>
      </c>
      <c r="V1" s="11" t="s">
        <v>1353</v>
      </c>
      <c r="W1" s="11" t="s">
        <v>1354</v>
      </c>
      <c r="X1" s="11" t="s">
        <v>260</v>
      </c>
      <c r="Y1" s="11" t="s">
        <v>262</v>
      </c>
      <c r="Z1" s="11" t="s">
        <v>263</v>
      </c>
      <c r="AA1" s="11" t="s">
        <v>264</v>
      </c>
      <c r="AB1" s="11" t="s">
        <v>265</v>
      </c>
      <c r="AC1" s="11" t="s">
        <v>1395</v>
      </c>
      <c r="AD1" s="11" t="s">
        <v>1</v>
      </c>
      <c r="AE1" s="11" t="s">
        <v>1551</v>
      </c>
      <c r="AF1" s="11" t="s">
        <v>1555</v>
      </c>
      <c r="AG1" s="11" t="s">
        <v>1554</v>
      </c>
      <c r="AH1" s="11" t="s">
        <v>1557</v>
      </c>
      <c r="AI1" s="11" t="s">
        <v>1558</v>
      </c>
    </row>
    <row r="2" spans="1:35">
      <c r="A2" t="str">
        <f>B2&amp;J2</f>
        <v>002000100110003001</v>
      </c>
      <c r="B2" s="12" t="s">
        <v>1356</v>
      </c>
      <c r="C2" s="12" t="s">
        <v>1357</v>
      </c>
      <c r="D2" s="12" t="s">
        <v>1358</v>
      </c>
      <c r="E2" s="12" t="s">
        <v>1359</v>
      </c>
      <c r="F2" s="12" t="s">
        <v>1360</v>
      </c>
      <c r="G2" s="12" t="s">
        <v>350</v>
      </c>
      <c r="H2" s="12" t="s">
        <v>282</v>
      </c>
      <c r="I2" s="12" t="s">
        <v>1361</v>
      </c>
      <c r="J2" s="12" t="s">
        <v>1362</v>
      </c>
      <c r="K2" s="12" t="s">
        <v>1363</v>
      </c>
      <c r="L2" s="12" t="s">
        <v>354</v>
      </c>
      <c r="M2" s="12">
        <v>3</v>
      </c>
      <c r="N2" s="12" t="s">
        <v>1364</v>
      </c>
      <c r="O2" s="12" t="s">
        <v>342</v>
      </c>
      <c r="P2" s="12" t="s">
        <v>329</v>
      </c>
      <c r="Q2" s="12" t="s">
        <v>397</v>
      </c>
      <c r="R2" s="12" t="s">
        <v>299</v>
      </c>
      <c r="S2" s="12" t="s">
        <v>278</v>
      </c>
      <c r="T2" s="12" t="s">
        <v>479</v>
      </c>
      <c r="U2" s="12" t="s">
        <v>357</v>
      </c>
      <c r="V2" s="12" t="s">
        <v>1396</v>
      </c>
      <c r="W2" s="12" t="s">
        <v>1365</v>
      </c>
      <c r="X2" s="12" t="s">
        <v>1366</v>
      </c>
      <c r="Y2" s="12" t="s">
        <v>1367</v>
      </c>
      <c r="Z2" s="12" t="s">
        <v>1368</v>
      </c>
      <c r="AA2" s="12"/>
      <c r="AB2" s="12"/>
      <c r="AC2" s="15" t="s">
        <v>15</v>
      </c>
      <c r="AD2">
        <v>3</v>
      </c>
      <c r="AE2">
        <v>26</v>
      </c>
      <c r="AF2">
        <v>198</v>
      </c>
      <c r="AG2">
        <v>224</v>
      </c>
      <c r="AH2" t="s">
        <v>1619</v>
      </c>
      <c r="AI2">
        <v>66</v>
      </c>
    </row>
    <row r="3" spans="1:35">
      <c r="A3" t="str">
        <f t="shared" ref="A3:A66" si="0">B3&amp;J3</f>
        <v>002000100210003001</v>
      </c>
      <c r="B3" s="12" t="s">
        <v>1356</v>
      </c>
      <c r="C3" s="12" t="s">
        <v>1357</v>
      </c>
      <c r="D3" s="12" t="s">
        <v>1358</v>
      </c>
      <c r="E3" s="12" t="s">
        <v>1369</v>
      </c>
      <c r="F3" s="12" t="s">
        <v>1370</v>
      </c>
      <c r="G3" s="12" t="s">
        <v>350</v>
      </c>
      <c r="H3" s="12" t="s">
        <v>282</v>
      </c>
      <c r="I3" s="12" t="s">
        <v>1371</v>
      </c>
      <c r="J3" s="12" t="s">
        <v>1372</v>
      </c>
      <c r="K3" s="12" t="s">
        <v>1363</v>
      </c>
      <c r="L3" s="12" t="s">
        <v>354</v>
      </c>
      <c r="M3" s="12">
        <v>2</v>
      </c>
      <c r="N3" s="12" t="s">
        <v>1373</v>
      </c>
      <c r="O3" s="12" t="s">
        <v>342</v>
      </c>
      <c r="P3" s="12" t="s">
        <v>329</v>
      </c>
      <c r="Q3" s="12" t="s">
        <v>397</v>
      </c>
      <c r="R3" s="12" t="s">
        <v>278</v>
      </c>
      <c r="S3" s="12" t="s">
        <v>278</v>
      </c>
      <c r="T3" s="12" t="s">
        <v>479</v>
      </c>
      <c r="U3" s="12" t="s">
        <v>357</v>
      </c>
      <c r="V3" s="12" t="s">
        <v>1396</v>
      </c>
      <c r="W3" s="12" t="s">
        <v>1365</v>
      </c>
      <c r="X3" s="12" t="s">
        <v>1374</v>
      </c>
      <c r="Y3" s="12" t="s">
        <v>1367</v>
      </c>
      <c r="Z3" s="12" t="s">
        <v>1368</v>
      </c>
      <c r="AA3" s="12"/>
      <c r="AB3" s="12"/>
      <c r="AC3" s="15" t="s">
        <v>15</v>
      </c>
      <c r="AD3">
        <v>2</v>
      </c>
      <c r="AE3">
        <v>25</v>
      </c>
      <c r="AF3">
        <v>243</v>
      </c>
      <c r="AG3">
        <v>268</v>
      </c>
      <c r="AH3" t="s">
        <v>1668</v>
      </c>
      <c r="AI3">
        <v>121.5</v>
      </c>
    </row>
    <row r="4" spans="1:35">
      <c r="A4" t="str">
        <f t="shared" si="0"/>
        <v>109203300130843023</v>
      </c>
      <c r="B4" s="12" t="s">
        <v>267</v>
      </c>
      <c r="C4" s="12" t="s">
        <v>8</v>
      </c>
      <c r="D4" s="12" t="s">
        <v>8</v>
      </c>
      <c r="E4" s="12" t="s">
        <v>268</v>
      </c>
      <c r="F4" s="12" t="s">
        <v>10</v>
      </c>
      <c r="G4" s="12" t="s">
        <v>270</v>
      </c>
      <c r="H4" s="12" t="s">
        <v>282</v>
      </c>
      <c r="I4" s="12" t="s">
        <v>271</v>
      </c>
      <c r="J4" s="12" t="s">
        <v>272</v>
      </c>
      <c r="K4" s="12" t="s">
        <v>269</v>
      </c>
      <c r="L4" s="12" t="s">
        <v>273</v>
      </c>
      <c r="M4" s="12">
        <v>6</v>
      </c>
      <c r="N4" s="12" t="s">
        <v>274</v>
      </c>
      <c r="O4" s="12" t="s">
        <v>275</v>
      </c>
      <c r="P4" s="12" t="s">
        <v>276</v>
      </c>
      <c r="Q4" s="12" t="s">
        <v>277</v>
      </c>
      <c r="R4" s="12" t="s">
        <v>278</v>
      </c>
      <c r="S4" s="12" t="s">
        <v>278</v>
      </c>
      <c r="T4" s="12" t="s">
        <v>279</v>
      </c>
      <c r="U4" s="12" t="s">
        <v>280</v>
      </c>
      <c r="V4" s="12" t="s">
        <v>1397</v>
      </c>
      <c r="W4" s="12" t="s">
        <v>1398</v>
      </c>
      <c r="X4" s="12" t="s">
        <v>281</v>
      </c>
      <c r="Y4" s="12" t="s">
        <v>283</v>
      </c>
      <c r="Z4" s="12" t="s">
        <v>284</v>
      </c>
      <c r="AA4" s="12"/>
      <c r="AB4" s="12"/>
      <c r="AC4" s="15" t="s">
        <v>54</v>
      </c>
      <c r="AD4">
        <v>6</v>
      </c>
      <c r="AE4">
        <v>9</v>
      </c>
      <c r="AF4">
        <v>25</v>
      </c>
      <c r="AG4">
        <v>34</v>
      </c>
      <c r="AH4" t="s">
        <v>1241</v>
      </c>
      <c r="AI4">
        <v>4.166666666666667</v>
      </c>
    </row>
    <row r="5" spans="1:35">
      <c r="A5" t="str">
        <f t="shared" si="0"/>
        <v>109203300130843024</v>
      </c>
      <c r="B5" s="12" t="s">
        <v>267</v>
      </c>
      <c r="C5" s="12" t="s">
        <v>8</v>
      </c>
      <c r="D5" s="12" t="s">
        <v>8</v>
      </c>
      <c r="E5" s="12" t="s">
        <v>268</v>
      </c>
      <c r="F5" s="12" t="s">
        <v>9</v>
      </c>
      <c r="G5" s="12" t="s">
        <v>270</v>
      </c>
      <c r="H5" s="12" t="s">
        <v>282</v>
      </c>
      <c r="I5" s="12" t="s">
        <v>285</v>
      </c>
      <c r="J5" s="12" t="s">
        <v>286</v>
      </c>
      <c r="K5" s="12" t="s">
        <v>269</v>
      </c>
      <c r="L5" s="12" t="s">
        <v>273</v>
      </c>
      <c r="M5" s="12">
        <v>3</v>
      </c>
      <c r="N5" s="12" t="s">
        <v>287</v>
      </c>
      <c r="O5" s="12" t="s">
        <v>275</v>
      </c>
      <c r="P5" s="12" t="s">
        <v>276</v>
      </c>
      <c r="Q5" s="12" t="s">
        <v>277</v>
      </c>
      <c r="R5" s="12" t="s">
        <v>278</v>
      </c>
      <c r="S5" s="12" t="s">
        <v>278</v>
      </c>
      <c r="T5" s="12" t="s">
        <v>279</v>
      </c>
      <c r="U5" s="12" t="s">
        <v>280</v>
      </c>
      <c r="V5" s="12" t="s">
        <v>1399</v>
      </c>
      <c r="W5" s="12" t="s">
        <v>1398</v>
      </c>
      <c r="X5" s="12" t="s">
        <v>281</v>
      </c>
      <c r="Y5" s="12" t="s">
        <v>283</v>
      </c>
      <c r="Z5" s="12" t="s">
        <v>284</v>
      </c>
      <c r="AA5" s="12"/>
      <c r="AB5" s="12"/>
      <c r="AC5" s="15" t="s">
        <v>55</v>
      </c>
      <c r="AD5">
        <v>3</v>
      </c>
      <c r="AE5">
        <v>21</v>
      </c>
      <c r="AF5">
        <v>230</v>
      </c>
      <c r="AG5">
        <v>251</v>
      </c>
      <c r="AH5" t="s">
        <v>1633</v>
      </c>
      <c r="AI5">
        <v>76.666666666666671</v>
      </c>
    </row>
    <row r="6" spans="1:35">
      <c r="A6" t="str">
        <f t="shared" si="0"/>
        <v>109203300130843025</v>
      </c>
      <c r="B6" s="12" t="s">
        <v>267</v>
      </c>
      <c r="C6" s="12" t="s">
        <v>8</v>
      </c>
      <c r="D6" s="12" t="s">
        <v>8</v>
      </c>
      <c r="E6" s="12" t="s">
        <v>268</v>
      </c>
      <c r="F6" s="12" t="s">
        <v>10</v>
      </c>
      <c r="G6" s="12" t="s">
        <v>270</v>
      </c>
      <c r="H6" s="12" t="s">
        <v>282</v>
      </c>
      <c r="I6" s="12" t="s">
        <v>288</v>
      </c>
      <c r="J6" s="12" t="s">
        <v>289</v>
      </c>
      <c r="K6" s="12" t="s">
        <v>269</v>
      </c>
      <c r="L6" s="12" t="s">
        <v>273</v>
      </c>
      <c r="M6" s="12">
        <v>7</v>
      </c>
      <c r="N6" s="12" t="s">
        <v>290</v>
      </c>
      <c r="O6" s="12" t="s">
        <v>275</v>
      </c>
      <c r="P6" s="12" t="s">
        <v>276</v>
      </c>
      <c r="Q6" s="12" t="s">
        <v>277</v>
      </c>
      <c r="R6" s="12" t="s">
        <v>278</v>
      </c>
      <c r="S6" s="12" t="s">
        <v>278</v>
      </c>
      <c r="T6" s="12" t="s">
        <v>279</v>
      </c>
      <c r="U6" s="12" t="s">
        <v>280</v>
      </c>
      <c r="V6" s="12" t="s">
        <v>1399</v>
      </c>
      <c r="W6" s="12" t="s">
        <v>1398</v>
      </c>
      <c r="X6" s="12" t="s">
        <v>281</v>
      </c>
      <c r="Y6" s="12" t="s">
        <v>283</v>
      </c>
      <c r="Z6" s="12" t="s">
        <v>284</v>
      </c>
      <c r="AA6" s="12"/>
      <c r="AB6" s="12"/>
      <c r="AC6" s="15" t="s">
        <v>55</v>
      </c>
      <c r="AD6">
        <v>7</v>
      </c>
      <c r="AE6">
        <v>4</v>
      </c>
      <c r="AF6">
        <v>59</v>
      </c>
      <c r="AG6">
        <v>63</v>
      </c>
      <c r="AH6" t="s">
        <v>1584</v>
      </c>
      <c r="AI6">
        <v>8.4285714285714288</v>
      </c>
    </row>
    <row r="7" spans="1:35">
      <c r="A7" t="str">
        <f t="shared" si="0"/>
        <v>109203300130843027</v>
      </c>
      <c r="B7" s="12" t="s">
        <v>267</v>
      </c>
      <c r="C7" s="12" t="s">
        <v>8</v>
      </c>
      <c r="D7" s="12" t="s">
        <v>8</v>
      </c>
      <c r="E7" s="12" t="s">
        <v>268</v>
      </c>
      <c r="F7" s="12" t="s">
        <v>9</v>
      </c>
      <c r="G7" s="12" t="s">
        <v>270</v>
      </c>
      <c r="H7" s="12" t="s">
        <v>282</v>
      </c>
      <c r="I7" s="12" t="s">
        <v>291</v>
      </c>
      <c r="J7" s="12" t="s">
        <v>292</v>
      </c>
      <c r="K7" s="12" t="s">
        <v>269</v>
      </c>
      <c r="L7" s="12" t="s">
        <v>273</v>
      </c>
      <c r="M7" s="12">
        <v>6</v>
      </c>
      <c r="N7" s="12" t="s">
        <v>293</v>
      </c>
      <c r="O7" s="12" t="s">
        <v>275</v>
      </c>
      <c r="P7" s="12" t="s">
        <v>276</v>
      </c>
      <c r="Q7" s="12" t="s">
        <v>277</v>
      </c>
      <c r="R7" s="12" t="s">
        <v>278</v>
      </c>
      <c r="S7" s="12" t="s">
        <v>278</v>
      </c>
      <c r="T7" s="12" t="s">
        <v>279</v>
      </c>
      <c r="U7" s="12" t="s">
        <v>280</v>
      </c>
      <c r="V7" s="12" t="s">
        <v>1397</v>
      </c>
      <c r="W7" s="12" t="s">
        <v>1398</v>
      </c>
      <c r="X7" s="12" t="s">
        <v>281</v>
      </c>
      <c r="Y7" s="12" t="s">
        <v>283</v>
      </c>
      <c r="Z7" s="12" t="s">
        <v>284</v>
      </c>
      <c r="AA7" s="12"/>
      <c r="AB7" s="12"/>
      <c r="AC7" s="15" t="s">
        <v>54</v>
      </c>
      <c r="AD7">
        <v>6</v>
      </c>
      <c r="AE7">
        <v>8</v>
      </c>
      <c r="AF7">
        <v>110</v>
      </c>
      <c r="AG7">
        <v>118</v>
      </c>
      <c r="AH7" t="s">
        <v>1583</v>
      </c>
      <c r="AI7">
        <v>18.333333333333332</v>
      </c>
    </row>
    <row r="8" spans="1:35">
      <c r="A8" t="str">
        <f t="shared" si="0"/>
        <v>109203300130843040</v>
      </c>
      <c r="B8" s="12" t="s">
        <v>267</v>
      </c>
      <c r="C8" s="12" t="s">
        <v>8</v>
      </c>
      <c r="D8" s="12" t="s">
        <v>8</v>
      </c>
      <c r="E8" s="12" t="s">
        <v>268</v>
      </c>
      <c r="F8" s="12" t="s">
        <v>1375</v>
      </c>
      <c r="G8" s="12" t="s">
        <v>270</v>
      </c>
      <c r="H8" s="12" t="s">
        <v>282</v>
      </c>
      <c r="I8" s="12" t="s">
        <v>307</v>
      </c>
      <c r="J8" s="12" t="s">
        <v>1376</v>
      </c>
      <c r="K8" s="12" t="s">
        <v>269</v>
      </c>
      <c r="L8" s="12" t="s">
        <v>273</v>
      </c>
      <c r="M8" s="12">
        <v>5</v>
      </c>
      <c r="N8" s="12" t="s">
        <v>1377</v>
      </c>
      <c r="O8" s="12" t="s">
        <v>275</v>
      </c>
      <c r="P8" s="12" t="s">
        <v>276</v>
      </c>
      <c r="Q8" s="12" t="s">
        <v>277</v>
      </c>
      <c r="R8" s="12" t="s">
        <v>278</v>
      </c>
      <c r="S8" s="12" t="s">
        <v>278</v>
      </c>
      <c r="T8" s="12" t="s">
        <v>279</v>
      </c>
      <c r="U8" s="12" t="s">
        <v>280</v>
      </c>
      <c r="V8" s="12" t="s">
        <v>1378</v>
      </c>
      <c r="W8" s="12" t="s">
        <v>1379</v>
      </c>
      <c r="X8" s="12" t="s">
        <v>281</v>
      </c>
      <c r="Y8" s="12" t="s">
        <v>283</v>
      </c>
      <c r="Z8" s="12" t="s">
        <v>284</v>
      </c>
      <c r="AA8" s="12"/>
      <c r="AB8" s="12"/>
      <c r="AC8" s="15" t="s">
        <v>33</v>
      </c>
      <c r="AD8">
        <v>5</v>
      </c>
      <c r="AE8">
        <v>1</v>
      </c>
      <c r="AF8">
        <v>167</v>
      </c>
      <c r="AG8">
        <v>168</v>
      </c>
      <c r="AH8" t="s">
        <v>1591</v>
      </c>
      <c r="AI8">
        <v>33.4</v>
      </c>
    </row>
    <row r="9" spans="1:35">
      <c r="A9" t="str">
        <f t="shared" si="0"/>
        <v>109203300130843041</v>
      </c>
      <c r="B9" s="12" t="s">
        <v>267</v>
      </c>
      <c r="C9" s="12" t="s">
        <v>8</v>
      </c>
      <c r="D9" s="12" t="s">
        <v>8</v>
      </c>
      <c r="E9" s="12" t="s">
        <v>268</v>
      </c>
      <c r="F9" s="12" t="s">
        <v>11</v>
      </c>
      <c r="G9" s="12" t="s">
        <v>270</v>
      </c>
      <c r="H9" s="12" t="s">
        <v>282</v>
      </c>
      <c r="I9" s="12" t="s">
        <v>1380</v>
      </c>
      <c r="J9" s="12" t="s">
        <v>1381</v>
      </c>
      <c r="K9" s="12" t="s">
        <v>269</v>
      </c>
      <c r="L9" s="12" t="s">
        <v>273</v>
      </c>
      <c r="M9" s="12">
        <v>6</v>
      </c>
      <c r="N9" s="12" t="s">
        <v>298</v>
      </c>
      <c r="O9" s="12" t="s">
        <v>275</v>
      </c>
      <c r="P9" s="12" t="s">
        <v>276</v>
      </c>
      <c r="Q9" s="12" t="s">
        <v>277</v>
      </c>
      <c r="R9" s="12" t="s">
        <v>299</v>
      </c>
      <c r="S9" s="12" t="s">
        <v>1382</v>
      </c>
      <c r="T9" s="12" t="s">
        <v>279</v>
      </c>
      <c r="U9" s="12" t="s">
        <v>280</v>
      </c>
      <c r="V9" s="12" t="s">
        <v>1383</v>
      </c>
      <c r="W9" s="12" t="s">
        <v>1379</v>
      </c>
      <c r="X9" s="12" t="s">
        <v>300</v>
      </c>
      <c r="Y9" s="12" t="s">
        <v>283</v>
      </c>
      <c r="Z9" s="12" t="s">
        <v>284</v>
      </c>
      <c r="AA9" s="12"/>
      <c r="AB9" s="12"/>
      <c r="AC9" s="15" t="s">
        <v>29</v>
      </c>
      <c r="AD9">
        <v>6</v>
      </c>
      <c r="AE9">
        <v>0</v>
      </c>
      <c r="AF9">
        <v>1</v>
      </c>
      <c r="AG9">
        <v>1</v>
      </c>
      <c r="AH9" t="s">
        <v>1569</v>
      </c>
      <c r="AI9">
        <v>0.16666666666666666</v>
      </c>
    </row>
    <row r="10" spans="1:35">
      <c r="A10" t="str">
        <f t="shared" si="0"/>
        <v>109203300130843047</v>
      </c>
      <c r="B10" s="12" t="s">
        <v>267</v>
      </c>
      <c r="C10" s="12" t="s">
        <v>8</v>
      </c>
      <c r="D10" s="12" t="s">
        <v>8</v>
      </c>
      <c r="E10" s="12" t="s">
        <v>268</v>
      </c>
      <c r="F10" s="12" t="s">
        <v>13</v>
      </c>
      <c r="G10" s="12" t="s">
        <v>270</v>
      </c>
      <c r="H10" s="12" t="s">
        <v>282</v>
      </c>
      <c r="I10" s="12" t="s">
        <v>294</v>
      </c>
      <c r="J10" s="12" t="s">
        <v>295</v>
      </c>
      <c r="K10" s="12" t="s">
        <v>269</v>
      </c>
      <c r="L10" s="12" t="s">
        <v>273</v>
      </c>
      <c r="M10" s="12">
        <v>4</v>
      </c>
      <c r="N10" s="12" t="s">
        <v>290</v>
      </c>
      <c r="O10" s="12" t="s">
        <v>275</v>
      </c>
      <c r="P10" s="12" t="s">
        <v>276</v>
      </c>
      <c r="Q10" s="12" t="s">
        <v>277</v>
      </c>
      <c r="R10" s="12" t="s">
        <v>278</v>
      </c>
      <c r="S10" s="12" t="s">
        <v>278</v>
      </c>
      <c r="T10" s="12" t="s">
        <v>279</v>
      </c>
      <c r="U10" s="12" t="s">
        <v>280</v>
      </c>
      <c r="V10" s="12" t="s">
        <v>1398</v>
      </c>
      <c r="W10" s="12" t="s">
        <v>1398</v>
      </c>
      <c r="X10" s="12" t="s">
        <v>281</v>
      </c>
      <c r="Y10" s="12" t="s">
        <v>283</v>
      </c>
      <c r="Z10" s="12" t="s">
        <v>284</v>
      </c>
      <c r="AA10" s="12"/>
      <c r="AB10" s="12"/>
      <c r="AC10" s="16" t="s">
        <v>1550</v>
      </c>
      <c r="AD10">
        <v>4</v>
      </c>
      <c r="AE10">
        <v>0</v>
      </c>
      <c r="AF10">
        <v>46</v>
      </c>
      <c r="AG10">
        <v>46</v>
      </c>
      <c r="AH10" t="s">
        <v>1575</v>
      </c>
      <c r="AI10">
        <v>11.5</v>
      </c>
    </row>
    <row r="11" spans="1:35">
      <c r="A11" t="str">
        <f t="shared" si="0"/>
        <v>109203300130843048</v>
      </c>
      <c r="B11" s="12" t="s">
        <v>267</v>
      </c>
      <c r="C11" s="12" t="s">
        <v>8</v>
      </c>
      <c r="D11" s="12" t="s">
        <v>8</v>
      </c>
      <c r="E11" s="12" t="s">
        <v>268</v>
      </c>
      <c r="F11" s="12" t="s">
        <v>12</v>
      </c>
      <c r="G11" s="12" t="s">
        <v>270</v>
      </c>
      <c r="H11" s="12" t="s">
        <v>282</v>
      </c>
      <c r="I11" s="12" t="s">
        <v>296</v>
      </c>
      <c r="J11" s="12" t="s">
        <v>297</v>
      </c>
      <c r="K11" s="12" t="s">
        <v>269</v>
      </c>
      <c r="L11" s="12" t="s">
        <v>273</v>
      </c>
      <c r="M11" s="12">
        <v>6</v>
      </c>
      <c r="N11" s="12" t="s">
        <v>298</v>
      </c>
      <c r="O11" s="12" t="s">
        <v>275</v>
      </c>
      <c r="P11" s="12" t="s">
        <v>276</v>
      </c>
      <c r="Q11" s="12" t="s">
        <v>277</v>
      </c>
      <c r="R11" s="12" t="s">
        <v>299</v>
      </c>
      <c r="S11" s="12" t="s">
        <v>1382</v>
      </c>
      <c r="T11" s="12" t="s">
        <v>279</v>
      </c>
      <c r="U11" s="12" t="s">
        <v>280</v>
      </c>
      <c r="V11" s="12" t="s">
        <v>1398</v>
      </c>
      <c r="W11" s="12" t="s">
        <v>1398</v>
      </c>
      <c r="X11" s="12" t="s">
        <v>300</v>
      </c>
      <c r="Y11" s="12" t="s">
        <v>283</v>
      </c>
      <c r="Z11" s="12" t="s">
        <v>284</v>
      </c>
      <c r="AA11" s="12"/>
      <c r="AB11" s="12"/>
      <c r="AC11" s="16" t="s">
        <v>1550</v>
      </c>
      <c r="AD11">
        <v>6</v>
      </c>
      <c r="AE11">
        <v>0</v>
      </c>
      <c r="AF11">
        <v>1</v>
      </c>
      <c r="AG11">
        <v>1</v>
      </c>
      <c r="AH11" t="s">
        <v>1569</v>
      </c>
      <c r="AI11">
        <v>0.16666666666666666</v>
      </c>
    </row>
    <row r="12" spans="1:35">
      <c r="A12" t="str">
        <f t="shared" si="0"/>
        <v>109203300130843049</v>
      </c>
      <c r="B12" s="12" t="s">
        <v>267</v>
      </c>
      <c r="C12" s="12" t="s">
        <v>8</v>
      </c>
      <c r="D12" s="12" t="s">
        <v>8</v>
      </c>
      <c r="E12" s="12" t="s">
        <v>268</v>
      </c>
      <c r="F12" s="12" t="s">
        <v>13</v>
      </c>
      <c r="G12" s="12" t="s">
        <v>270</v>
      </c>
      <c r="H12" s="12" t="s">
        <v>282</v>
      </c>
      <c r="I12" s="12" t="s">
        <v>301</v>
      </c>
      <c r="J12" s="12" t="s">
        <v>302</v>
      </c>
      <c r="K12" s="12" t="s">
        <v>269</v>
      </c>
      <c r="L12" s="12" t="s">
        <v>273</v>
      </c>
      <c r="M12" s="12">
        <v>2</v>
      </c>
      <c r="N12" s="12" t="s">
        <v>303</v>
      </c>
      <c r="O12" s="12" t="s">
        <v>275</v>
      </c>
      <c r="P12" s="12" t="s">
        <v>276</v>
      </c>
      <c r="Q12" s="12" t="s">
        <v>277</v>
      </c>
      <c r="R12" s="12" t="s">
        <v>278</v>
      </c>
      <c r="S12" s="12" t="s">
        <v>278</v>
      </c>
      <c r="T12" s="12" t="s">
        <v>279</v>
      </c>
      <c r="U12" s="12" t="s">
        <v>280</v>
      </c>
      <c r="V12" s="12" t="s">
        <v>1398</v>
      </c>
      <c r="W12" s="12" t="s">
        <v>1398</v>
      </c>
      <c r="X12" s="12" t="s">
        <v>281</v>
      </c>
      <c r="Y12" s="12" t="s">
        <v>283</v>
      </c>
      <c r="Z12" s="12" t="s">
        <v>284</v>
      </c>
      <c r="AA12" s="12"/>
      <c r="AB12" s="12"/>
      <c r="AC12" s="16" t="s">
        <v>1550</v>
      </c>
      <c r="AD12">
        <v>2</v>
      </c>
      <c r="AE12">
        <v>0</v>
      </c>
      <c r="AF12">
        <v>49</v>
      </c>
      <c r="AG12">
        <v>49</v>
      </c>
      <c r="AH12" t="s">
        <v>1587</v>
      </c>
      <c r="AI12">
        <v>24.5</v>
      </c>
    </row>
    <row r="13" spans="1:35">
      <c r="A13" t="str">
        <f t="shared" si="0"/>
        <v>109203300130843050</v>
      </c>
      <c r="B13" s="12" t="s">
        <v>267</v>
      </c>
      <c r="C13" s="12" t="s">
        <v>8</v>
      </c>
      <c r="D13" s="12" t="s">
        <v>8</v>
      </c>
      <c r="E13" s="12" t="s">
        <v>268</v>
      </c>
      <c r="F13" s="12" t="s">
        <v>304</v>
      </c>
      <c r="G13" s="12" t="s">
        <v>270</v>
      </c>
      <c r="H13" s="12" t="s">
        <v>282</v>
      </c>
      <c r="I13" s="12" t="s">
        <v>305</v>
      </c>
      <c r="J13" s="12" t="s">
        <v>306</v>
      </c>
      <c r="K13" s="12" t="s">
        <v>269</v>
      </c>
      <c r="L13" s="12" t="s">
        <v>273</v>
      </c>
      <c r="M13" s="12">
        <v>2</v>
      </c>
      <c r="N13" s="12" t="s">
        <v>287</v>
      </c>
      <c r="O13" s="12" t="s">
        <v>275</v>
      </c>
      <c r="P13" s="12" t="s">
        <v>276</v>
      </c>
      <c r="Q13" s="12" t="s">
        <v>277</v>
      </c>
      <c r="R13" s="12" t="s">
        <v>278</v>
      </c>
      <c r="S13" s="12" t="s">
        <v>278</v>
      </c>
      <c r="T13" s="12" t="s">
        <v>279</v>
      </c>
      <c r="U13" s="12" t="s">
        <v>280</v>
      </c>
      <c r="V13" s="12" t="s">
        <v>1398</v>
      </c>
      <c r="W13" s="12" t="s">
        <v>1398</v>
      </c>
      <c r="X13" s="12" t="s">
        <v>281</v>
      </c>
      <c r="Y13" s="12" t="s">
        <v>283</v>
      </c>
      <c r="Z13" s="12" t="s">
        <v>284</v>
      </c>
      <c r="AA13" s="12"/>
      <c r="AB13" s="12"/>
      <c r="AC13" s="16" t="s">
        <v>1550</v>
      </c>
      <c r="AD13">
        <v>2</v>
      </c>
      <c r="AE13">
        <v>1</v>
      </c>
      <c r="AF13">
        <v>200</v>
      </c>
      <c r="AG13">
        <v>201</v>
      </c>
      <c r="AH13" t="s">
        <v>1642</v>
      </c>
      <c r="AI13">
        <v>100</v>
      </c>
    </row>
    <row r="14" spans="1:35">
      <c r="A14" t="str">
        <f t="shared" si="0"/>
        <v>109203300130843051</v>
      </c>
      <c r="B14" s="12" t="s">
        <v>267</v>
      </c>
      <c r="C14" s="12" t="s">
        <v>8</v>
      </c>
      <c r="D14" s="12" t="s">
        <v>8</v>
      </c>
      <c r="E14" s="12" t="s">
        <v>268</v>
      </c>
      <c r="F14" s="12" t="s">
        <v>13</v>
      </c>
      <c r="G14" s="12" t="s">
        <v>270</v>
      </c>
      <c r="H14" s="12" t="s">
        <v>282</v>
      </c>
      <c r="I14" s="12" t="s">
        <v>307</v>
      </c>
      <c r="J14" s="12" t="s">
        <v>308</v>
      </c>
      <c r="K14" s="12" t="s">
        <v>269</v>
      </c>
      <c r="L14" s="12" t="s">
        <v>273</v>
      </c>
      <c r="M14" s="12">
        <v>3</v>
      </c>
      <c r="N14" s="12" t="s">
        <v>309</v>
      </c>
      <c r="O14" s="12" t="s">
        <v>275</v>
      </c>
      <c r="P14" s="12" t="s">
        <v>276</v>
      </c>
      <c r="Q14" s="12" t="s">
        <v>277</v>
      </c>
      <c r="R14" s="12" t="s">
        <v>278</v>
      </c>
      <c r="S14" s="12" t="s">
        <v>278</v>
      </c>
      <c r="T14" s="12" t="s">
        <v>279</v>
      </c>
      <c r="U14" s="12" t="s">
        <v>280</v>
      </c>
      <c r="V14" s="12" t="s">
        <v>1398</v>
      </c>
      <c r="W14" s="12" t="s">
        <v>1398</v>
      </c>
      <c r="X14" s="12" t="s">
        <v>281</v>
      </c>
      <c r="Y14" s="12" t="s">
        <v>283</v>
      </c>
      <c r="Z14" s="12" t="s">
        <v>284</v>
      </c>
      <c r="AA14" s="12"/>
      <c r="AB14" s="12"/>
      <c r="AC14" s="16" t="s">
        <v>1550</v>
      </c>
      <c r="AD14">
        <v>3</v>
      </c>
      <c r="AE14">
        <v>0</v>
      </c>
      <c r="AF14">
        <v>4</v>
      </c>
      <c r="AG14">
        <v>4</v>
      </c>
      <c r="AH14" t="s">
        <v>1566</v>
      </c>
      <c r="AI14">
        <v>1.3333333333333333</v>
      </c>
    </row>
    <row r="15" spans="1:35">
      <c r="A15" t="str">
        <f t="shared" si="0"/>
        <v>109203300130843053</v>
      </c>
      <c r="B15" s="12" t="s">
        <v>267</v>
      </c>
      <c r="C15" s="12" t="s">
        <v>8</v>
      </c>
      <c r="D15" s="12" t="s">
        <v>8</v>
      </c>
      <c r="E15" s="12" t="s">
        <v>268</v>
      </c>
      <c r="F15" s="12" t="s">
        <v>12</v>
      </c>
      <c r="G15" s="12" t="s">
        <v>270</v>
      </c>
      <c r="H15" s="12" t="s">
        <v>282</v>
      </c>
      <c r="I15" s="12" t="s">
        <v>310</v>
      </c>
      <c r="J15" s="12" t="s">
        <v>311</v>
      </c>
      <c r="K15" s="12" t="s">
        <v>269</v>
      </c>
      <c r="L15" s="12" t="s">
        <v>273</v>
      </c>
      <c r="M15" s="12">
        <v>1</v>
      </c>
      <c r="N15" s="12" t="s">
        <v>312</v>
      </c>
      <c r="O15" s="12" t="s">
        <v>275</v>
      </c>
      <c r="P15" s="12" t="s">
        <v>276</v>
      </c>
      <c r="Q15" s="12" t="s">
        <v>277</v>
      </c>
      <c r="R15" s="12" t="s">
        <v>278</v>
      </c>
      <c r="S15" s="12" t="s">
        <v>278</v>
      </c>
      <c r="T15" s="12" t="s">
        <v>279</v>
      </c>
      <c r="U15" s="12" t="s">
        <v>280</v>
      </c>
      <c r="V15" s="12" t="s">
        <v>1398</v>
      </c>
      <c r="W15" s="12" t="s">
        <v>1398</v>
      </c>
      <c r="X15" s="12" t="s">
        <v>313</v>
      </c>
      <c r="Y15" s="12" t="s">
        <v>283</v>
      </c>
      <c r="Z15" s="12" t="s">
        <v>284</v>
      </c>
      <c r="AA15" s="12"/>
      <c r="AB15" s="12"/>
      <c r="AC15" s="16" t="s">
        <v>1550</v>
      </c>
      <c r="AD15">
        <v>1</v>
      </c>
      <c r="AE15">
        <v>4</v>
      </c>
      <c r="AF15">
        <v>177</v>
      </c>
      <c r="AG15">
        <v>181</v>
      </c>
      <c r="AH15" t="s">
        <v>1669</v>
      </c>
      <c r="AI15">
        <v>177</v>
      </c>
    </row>
    <row r="16" spans="1:35">
      <c r="A16" t="str">
        <f t="shared" si="0"/>
        <v>109203300130843054</v>
      </c>
      <c r="B16" s="12" t="s">
        <v>267</v>
      </c>
      <c r="C16" s="12" t="s">
        <v>8</v>
      </c>
      <c r="D16" s="12" t="s">
        <v>8</v>
      </c>
      <c r="E16" s="12" t="s">
        <v>268</v>
      </c>
      <c r="F16" s="12" t="s">
        <v>13</v>
      </c>
      <c r="G16" s="12" t="s">
        <v>270</v>
      </c>
      <c r="H16" s="12" t="s">
        <v>282</v>
      </c>
      <c r="I16" s="12" t="s">
        <v>314</v>
      </c>
      <c r="J16" s="12" t="s">
        <v>315</v>
      </c>
      <c r="K16" s="12" t="s">
        <v>269</v>
      </c>
      <c r="L16" s="12" t="s">
        <v>273</v>
      </c>
      <c r="M16" s="12">
        <v>1</v>
      </c>
      <c r="N16" s="12" t="s">
        <v>274</v>
      </c>
      <c r="O16" s="12" t="s">
        <v>275</v>
      </c>
      <c r="P16" s="12" t="s">
        <v>276</v>
      </c>
      <c r="Q16" s="12" t="s">
        <v>277</v>
      </c>
      <c r="R16" s="12" t="s">
        <v>278</v>
      </c>
      <c r="S16" s="12" t="s">
        <v>278</v>
      </c>
      <c r="T16" s="12" t="s">
        <v>279</v>
      </c>
      <c r="U16" s="12" t="s">
        <v>280</v>
      </c>
      <c r="V16" s="12" t="s">
        <v>1398</v>
      </c>
      <c r="W16" s="12" t="s">
        <v>1398</v>
      </c>
      <c r="X16" s="12" t="s">
        <v>313</v>
      </c>
      <c r="Y16" s="12" t="s">
        <v>283</v>
      </c>
      <c r="Z16" s="12" t="s">
        <v>284</v>
      </c>
      <c r="AA16" s="12"/>
      <c r="AB16" s="12"/>
      <c r="AC16" s="16" t="s">
        <v>1550</v>
      </c>
      <c r="AD16">
        <v>1</v>
      </c>
      <c r="AE16">
        <v>1</v>
      </c>
      <c r="AF16">
        <v>41</v>
      </c>
      <c r="AG16">
        <v>42</v>
      </c>
      <c r="AH16" t="s">
        <v>1572</v>
      </c>
      <c r="AI16">
        <v>41</v>
      </c>
    </row>
    <row r="17" spans="1:35">
      <c r="A17" t="str">
        <f t="shared" si="0"/>
        <v>109203300130843055</v>
      </c>
      <c r="B17" s="12" t="s">
        <v>267</v>
      </c>
      <c r="C17" s="12" t="s">
        <v>8</v>
      </c>
      <c r="D17" s="12" t="s">
        <v>8</v>
      </c>
      <c r="E17" s="12" t="s">
        <v>268</v>
      </c>
      <c r="F17" s="12" t="s">
        <v>304</v>
      </c>
      <c r="G17" s="12" t="s">
        <v>270</v>
      </c>
      <c r="H17" s="12" t="s">
        <v>282</v>
      </c>
      <c r="I17" s="12" t="s">
        <v>305</v>
      </c>
      <c r="J17" s="12" t="s">
        <v>316</v>
      </c>
      <c r="K17" s="12" t="s">
        <v>269</v>
      </c>
      <c r="L17" s="12" t="s">
        <v>273</v>
      </c>
      <c r="M17" s="12">
        <v>1</v>
      </c>
      <c r="N17" s="12" t="s">
        <v>317</v>
      </c>
      <c r="O17" s="12" t="s">
        <v>318</v>
      </c>
      <c r="P17" s="12" t="s">
        <v>319</v>
      </c>
      <c r="Q17" s="12" t="s">
        <v>277</v>
      </c>
      <c r="R17" s="12" t="s">
        <v>278</v>
      </c>
      <c r="S17" s="12" t="s">
        <v>278</v>
      </c>
      <c r="T17" s="12" t="s">
        <v>279</v>
      </c>
      <c r="U17" s="12" t="s">
        <v>280</v>
      </c>
      <c r="V17" s="12" t="s">
        <v>1398</v>
      </c>
      <c r="W17" s="12" t="s">
        <v>1398</v>
      </c>
      <c r="X17" s="12" t="s">
        <v>313</v>
      </c>
      <c r="Y17" s="12" t="s">
        <v>283</v>
      </c>
      <c r="Z17" s="12" t="s">
        <v>284</v>
      </c>
      <c r="AA17" s="12"/>
      <c r="AB17" s="12"/>
      <c r="AC17" s="16" t="s">
        <v>1550</v>
      </c>
      <c r="AD17">
        <v>1</v>
      </c>
      <c r="AE17">
        <v>0</v>
      </c>
      <c r="AF17">
        <v>25</v>
      </c>
      <c r="AG17">
        <v>25</v>
      </c>
      <c r="AH17" t="s">
        <v>1587</v>
      </c>
      <c r="AI17">
        <v>25</v>
      </c>
    </row>
    <row r="18" spans="1:35">
      <c r="A18" t="str">
        <f t="shared" si="0"/>
        <v>109203300130843056</v>
      </c>
      <c r="B18" s="12" t="s">
        <v>267</v>
      </c>
      <c r="C18" s="12" t="s">
        <v>8</v>
      </c>
      <c r="D18" s="12" t="s">
        <v>8</v>
      </c>
      <c r="E18" s="12" t="s">
        <v>268</v>
      </c>
      <c r="F18" s="12" t="s">
        <v>13</v>
      </c>
      <c r="G18" s="12" t="s">
        <v>270</v>
      </c>
      <c r="H18" s="12" t="s">
        <v>282</v>
      </c>
      <c r="I18" s="12" t="s">
        <v>307</v>
      </c>
      <c r="J18" s="12" t="s">
        <v>320</v>
      </c>
      <c r="K18" s="12" t="s">
        <v>269</v>
      </c>
      <c r="L18" s="12" t="s">
        <v>273</v>
      </c>
      <c r="M18" s="12">
        <v>1</v>
      </c>
      <c r="N18" s="12" t="s">
        <v>321</v>
      </c>
      <c r="O18" s="12" t="s">
        <v>318</v>
      </c>
      <c r="P18" s="12" t="s">
        <v>319</v>
      </c>
      <c r="Q18" s="12" t="s">
        <v>277</v>
      </c>
      <c r="R18" s="12" t="s">
        <v>278</v>
      </c>
      <c r="S18" s="12" t="s">
        <v>278</v>
      </c>
      <c r="T18" s="12" t="s">
        <v>279</v>
      </c>
      <c r="U18" s="12" t="s">
        <v>280</v>
      </c>
      <c r="V18" s="12" t="s">
        <v>1398</v>
      </c>
      <c r="W18" s="12" t="s">
        <v>1398</v>
      </c>
      <c r="X18" s="12" t="s">
        <v>322</v>
      </c>
      <c r="Y18" s="12" t="s">
        <v>283</v>
      </c>
      <c r="Z18" s="12" t="s">
        <v>284</v>
      </c>
      <c r="AA18" s="12"/>
      <c r="AB18" s="12"/>
      <c r="AC18" s="16" t="s">
        <v>1550</v>
      </c>
      <c r="AD18">
        <v>1</v>
      </c>
      <c r="AE18">
        <v>1</v>
      </c>
      <c r="AF18">
        <v>92</v>
      </c>
      <c r="AG18">
        <v>93</v>
      </c>
      <c r="AH18" t="s">
        <v>1670</v>
      </c>
      <c r="AI18">
        <v>92</v>
      </c>
    </row>
    <row r="19" spans="1:35">
      <c r="A19" t="str">
        <f t="shared" si="0"/>
        <v>109203300130843057</v>
      </c>
      <c r="B19" s="12" t="s">
        <v>267</v>
      </c>
      <c r="C19" s="12" t="s">
        <v>8</v>
      </c>
      <c r="D19" s="12" t="s">
        <v>8</v>
      </c>
      <c r="E19" s="12" t="s">
        <v>268</v>
      </c>
      <c r="F19" s="12" t="s">
        <v>14</v>
      </c>
      <c r="G19" s="12" t="s">
        <v>270</v>
      </c>
      <c r="H19" s="12" t="s">
        <v>282</v>
      </c>
      <c r="I19" s="12" t="s">
        <v>323</v>
      </c>
      <c r="J19" s="12" t="s">
        <v>324</v>
      </c>
      <c r="K19" s="12" t="s">
        <v>269</v>
      </c>
      <c r="L19" s="12" t="s">
        <v>273</v>
      </c>
      <c r="M19" s="12">
        <v>4</v>
      </c>
      <c r="N19" s="12" t="s">
        <v>325</v>
      </c>
      <c r="O19" s="12" t="s">
        <v>275</v>
      </c>
      <c r="P19" s="12" t="s">
        <v>276</v>
      </c>
      <c r="Q19" s="12" t="s">
        <v>277</v>
      </c>
      <c r="R19" s="12" t="s">
        <v>278</v>
      </c>
      <c r="S19" s="12" t="s">
        <v>278</v>
      </c>
      <c r="T19" s="12" t="s">
        <v>279</v>
      </c>
      <c r="U19" s="12" t="s">
        <v>280</v>
      </c>
      <c r="V19" s="12" t="s">
        <v>1398</v>
      </c>
      <c r="W19" s="12" t="s">
        <v>1398</v>
      </c>
      <c r="X19" s="12" t="s">
        <v>281</v>
      </c>
      <c r="Y19" s="12" t="s">
        <v>283</v>
      </c>
      <c r="Z19" s="12" t="s">
        <v>284</v>
      </c>
      <c r="AA19" s="12"/>
      <c r="AB19" s="12"/>
      <c r="AC19" s="16" t="s">
        <v>1550</v>
      </c>
      <c r="AD19">
        <v>4</v>
      </c>
      <c r="AE19">
        <v>5</v>
      </c>
      <c r="AF19">
        <v>19</v>
      </c>
      <c r="AG19">
        <v>24</v>
      </c>
      <c r="AH19" t="s">
        <v>357</v>
      </c>
      <c r="AI19">
        <v>4.75</v>
      </c>
    </row>
    <row r="20" spans="1:35">
      <c r="A20" t="str">
        <f t="shared" si="0"/>
        <v>109203300130843058</v>
      </c>
      <c r="B20" s="12" t="s">
        <v>267</v>
      </c>
      <c r="C20" s="12" t="s">
        <v>8</v>
      </c>
      <c r="D20" s="12" t="s">
        <v>8</v>
      </c>
      <c r="E20" s="12" t="s">
        <v>268</v>
      </c>
      <c r="F20" s="12" t="s">
        <v>14</v>
      </c>
      <c r="G20" s="12" t="s">
        <v>270</v>
      </c>
      <c r="H20" s="12" t="s">
        <v>282</v>
      </c>
      <c r="I20" s="12" t="s">
        <v>326</v>
      </c>
      <c r="J20" s="12" t="s">
        <v>327</v>
      </c>
      <c r="K20" s="12" t="s">
        <v>269</v>
      </c>
      <c r="L20" s="12" t="s">
        <v>273</v>
      </c>
      <c r="M20" s="12">
        <v>2</v>
      </c>
      <c r="N20" s="12" t="s">
        <v>298</v>
      </c>
      <c r="O20" s="12" t="s">
        <v>328</v>
      </c>
      <c r="P20" s="12" t="s">
        <v>329</v>
      </c>
      <c r="Q20" s="12" t="s">
        <v>277</v>
      </c>
      <c r="R20" s="12" t="s">
        <v>278</v>
      </c>
      <c r="S20" s="12" t="s">
        <v>278</v>
      </c>
      <c r="T20" s="12" t="s">
        <v>279</v>
      </c>
      <c r="U20" s="12" t="s">
        <v>280</v>
      </c>
      <c r="V20" s="12" t="s">
        <v>1398</v>
      </c>
      <c r="W20" s="12" t="s">
        <v>1398</v>
      </c>
      <c r="X20" s="12" t="s">
        <v>313</v>
      </c>
      <c r="Y20" s="12" t="s">
        <v>283</v>
      </c>
      <c r="Z20" s="12" t="s">
        <v>284</v>
      </c>
      <c r="AA20" s="12"/>
      <c r="AB20" s="12"/>
      <c r="AC20" s="16" t="s">
        <v>1550</v>
      </c>
      <c r="AD20">
        <v>2</v>
      </c>
      <c r="AE20">
        <v>33</v>
      </c>
      <c r="AF20">
        <v>808</v>
      </c>
      <c r="AG20">
        <v>841</v>
      </c>
      <c r="AH20" t="s">
        <v>1671</v>
      </c>
      <c r="AI20">
        <v>404</v>
      </c>
    </row>
    <row r="21" spans="1:35">
      <c r="A21" t="str">
        <f t="shared" si="0"/>
        <v>109204300130844038</v>
      </c>
      <c r="B21" s="12" t="s">
        <v>330</v>
      </c>
      <c r="C21" s="12" t="s">
        <v>16</v>
      </c>
      <c r="D21" s="12" t="s">
        <v>16</v>
      </c>
      <c r="E21" s="12" t="s">
        <v>268</v>
      </c>
      <c r="F21" s="12" t="s">
        <v>18</v>
      </c>
      <c r="G21" s="12" t="s">
        <v>270</v>
      </c>
      <c r="H21" s="12" t="s">
        <v>282</v>
      </c>
      <c r="I21" s="12" t="s">
        <v>331</v>
      </c>
      <c r="J21" s="12" t="s">
        <v>332</v>
      </c>
      <c r="K21" s="12" t="s">
        <v>269</v>
      </c>
      <c r="L21" s="12" t="s">
        <v>273</v>
      </c>
      <c r="M21" s="12">
        <v>2</v>
      </c>
      <c r="N21" s="12" t="s">
        <v>333</v>
      </c>
      <c r="O21" s="12" t="s">
        <v>318</v>
      </c>
      <c r="P21" s="12" t="s">
        <v>319</v>
      </c>
      <c r="Q21" s="12" t="s">
        <v>277</v>
      </c>
      <c r="R21" s="12" t="s">
        <v>278</v>
      </c>
      <c r="S21" s="12" t="s">
        <v>278</v>
      </c>
      <c r="T21" s="12" t="s">
        <v>279</v>
      </c>
      <c r="U21" s="12" t="s">
        <v>280</v>
      </c>
      <c r="V21" s="12" t="s">
        <v>1396</v>
      </c>
      <c r="W21" s="12" t="s">
        <v>1396</v>
      </c>
      <c r="X21" s="12" t="s">
        <v>334</v>
      </c>
      <c r="Y21" s="12" t="s">
        <v>283</v>
      </c>
      <c r="Z21" s="12" t="s">
        <v>335</v>
      </c>
      <c r="AA21" s="12"/>
      <c r="AB21" s="12"/>
      <c r="AC21" s="15" t="s">
        <v>15</v>
      </c>
      <c r="AD21">
        <v>2</v>
      </c>
      <c r="AE21">
        <v>0</v>
      </c>
      <c r="AF21">
        <v>28</v>
      </c>
      <c r="AG21">
        <v>28</v>
      </c>
      <c r="AH21" t="s">
        <v>1586</v>
      </c>
      <c r="AI21">
        <v>14</v>
      </c>
    </row>
    <row r="22" spans="1:35">
      <c r="A22" t="str">
        <f t="shared" si="0"/>
        <v>109204300130844039</v>
      </c>
      <c r="B22" s="12" t="s">
        <v>330</v>
      </c>
      <c r="C22" s="12" t="s">
        <v>16</v>
      </c>
      <c r="D22" s="12" t="s">
        <v>16</v>
      </c>
      <c r="E22" s="12" t="s">
        <v>268</v>
      </c>
      <c r="F22" s="12" t="s">
        <v>17</v>
      </c>
      <c r="G22" s="12" t="s">
        <v>270</v>
      </c>
      <c r="H22" s="12" t="s">
        <v>282</v>
      </c>
      <c r="I22" s="12" t="s">
        <v>336</v>
      </c>
      <c r="J22" s="12" t="s">
        <v>337</v>
      </c>
      <c r="K22" s="12" t="s">
        <v>269</v>
      </c>
      <c r="L22" s="12" t="s">
        <v>273</v>
      </c>
      <c r="M22" s="12">
        <v>2</v>
      </c>
      <c r="N22" s="12" t="s">
        <v>338</v>
      </c>
      <c r="O22" s="12" t="s">
        <v>275</v>
      </c>
      <c r="P22" s="12" t="s">
        <v>276</v>
      </c>
      <c r="Q22" s="12" t="s">
        <v>277</v>
      </c>
      <c r="R22" s="12" t="s">
        <v>278</v>
      </c>
      <c r="S22" s="12" t="s">
        <v>278</v>
      </c>
      <c r="T22" s="12" t="s">
        <v>279</v>
      </c>
      <c r="U22" s="12" t="s">
        <v>280</v>
      </c>
      <c r="V22" s="12" t="s">
        <v>1378</v>
      </c>
      <c r="W22" s="12" t="s">
        <v>1396</v>
      </c>
      <c r="X22" s="12" t="s">
        <v>339</v>
      </c>
      <c r="Y22" s="12" t="s">
        <v>283</v>
      </c>
      <c r="Z22" s="12" t="s">
        <v>335</v>
      </c>
      <c r="AA22" s="12"/>
      <c r="AB22" s="12"/>
      <c r="AC22" s="15" t="s">
        <v>33</v>
      </c>
      <c r="AD22">
        <v>2</v>
      </c>
      <c r="AE22">
        <v>1</v>
      </c>
      <c r="AF22">
        <v>17</v>
      </c>
      <c r="AG22">
        <v>18</v>
      </c>
      <c r="AH22" t="s">
        <v>1573</v>
      </c>
      <c r="AI22">
        <v>8.5</v>
      </c>
    </row>
    <row r="23" spans="1:35">
      <c r="A23" t="str">
        <f t="shared" si="0"/>
        <v>109204300130844040</v>
      </c>
      <c r="B23" s="12" t="s">
        <v>330</v>
      </c>
      <c r="C23" s="12" t="s">
        <v>16</v>
      </c>
      <c r="D23" s="12" t="s">
        <v>16</v>
      </c>
      <c r="E23" s="12" t="s">
        <v>268</v>
      </c>
      <c r="F23" s="12" t="s">
        <v>18</v>
      </c>
      <c r="G23" s="12" t="s">
        <v>270</v>
      </c>
      <c r="H23" s="12" t="s">
        <v>282</v>
      </c>
      <c r="I23" s="12" t="s">
        <v>340</v>
      </c>
      <c r="J23" s="12" t="s">
        <v>341</v>
      </c>
      <c r="K23" s="12" t="s">
        <v>269</v>
      </c>
      <c r="L23" s="12" t="s">
        <v>273</v>
      </c>
      <c r="M23" s="12">
        <v>1</v>
      </c>
      <c r="N23" s="12" t="s">
        <v>317</v>
      </c>
      <c r="O23" s="12" t="s">
        <v>342</v>
      </c>
      <c r="P23" s="12" t="s">
        <v>329</v>
      </c>
      <c r="Q23" s="12" t="s">
        <v>277</v>
      </c>
      <c r="R23" s="12" t="s">
        <v>299</v>
      </c>
      <c r="S23" s="12" t="s">
        <v>1400</v>
      </c>
      <c r="T23" s="12" t="s">
        <v>279</v>
      </c>
      <c r="U23" s="12" t="s">
        <v>280</v>
      </c>
      <c r="V23" s="12" t="s">
        <v>1396</v>
      </c>
      <c r="W23" s="12" t="s">
        <v>1396</v>
      </c>
      <c r="X23" s="12" t="s">
        <v>343</v>
      </c>
      <c r="Y23" s="12" t="s">
        <v>283</v>
      </c>
      <c r="Z23" s="12" t="s">
        <v>335</v>
      </c>
      <c r="AA23" s="12"/>
      <c r="AB23" s="12"/>
      <c r="AC23" s="15" t="s">
        <v>15</v>
      </c>
      <c r="AD23">
        <v>1</v>
      </c>
      <c r="AE23">
        <v>0</v>
      </c>
      <c r="AF23">
        <v>3</v>
      </c>
      <c r="AG23">
        <v>3</v>
      </c>
      <c r="AH23" t="s">
        <v>280</v>
      </c>
      <c r="AI23">
        <v>3</v>
      </c>
    </row>
    <row r="24" spans="1:35">
      <c r="A24" t="str">
        <f t="shared" si="0"/>
        <v>109204300130844041</v>
      </c>
      <c r="B24" s="12" t="s">
        <v>330</v>
      </c>
      <c r="C24" s="12" t="s">
        <v>16</v>
      </c>
      <c r="D24" s="12" t="s">
        <v>16</v>
      </c>
      <c r="E24" s="12" t="s">
        <v>268</v>
      </c>
      <c r="F24" s="12" t="s">
        <v>17</v>
      </c>
      <c r="G24" s="12" t="s">
        <v>270</v>
      </c>
      <c r="H24" s="12" t="s">
        <v>282</v>
      </c>
      <c r="I24" s="12" t="s">
        <v>285</v>
      </c>
      <c r="J24" s="12" t="s">
        <v>344</v>
      </c>
      <c r="K24" s="12" t="s">
        <v>269</v>
      </c>
      <c r="L24" s="12" t="s">
        <v>273</v>
      </c>
      <c r="M24" s="12">
        <v>2</v>
      </c>
      <c r="N24" s="12" t="s">
        <v>345</v>
      </c>
      <c r="O24" s="12" t="s">
        <v>275</v>
      </c>
      <c r="P24" s="12" t="s">
        <v>276</v>
      </c>
      <c r="Q24" s="12" t="s">
        <v>277</v>
      </c>
      <c r="R24" s="12" t="s">
        <v>278</v>
      </c>
      <c r="S24" s="12" t="s">
        <v>278</v>
      </c>
      <c r="T24" s="12" t="s">
        <v>279</v>
      </c>
      <c r="U24" s="12" t="s">
        <v>280</v>
      </c>
      <c r="V24" s="12" t="s">
        <v>1396</v>
      </c>
      <c r="W24" s="12" t="s">
        <v>1396</v>
      </c>
      <c r="X24" s="12" t="s">
        <v>339</v>
      </c>
      <c r="Y24" s="12" t="s">
        <v>283</v>
      </c>
      <c r="Z24" s="12" t="s">
        <v>335</v>
      </c>
      <c r="AA24" s="12"/>
      <c r="AB24" s="12"/>
      <c r="AC24" s="15" t="s">
        <v>15</v>
      </c>
      <c r="AD24">
        <v>2</v>
      </c>
      <c r="AE24">
        <v>1</v>
      </c>
      <c r="AF24">
        <v>10</v>
      </c>
      <c r="AG24">
        <v>11</v>
      </c>
      <c r="AH24" t="s">
        <v>357</v>
      </c>
      <c r="AI24">
        <v>5</v>
      </c>
    </row>
    <row r="25" spans="1:35">
      <c r="A25" t="str">
        <f t="shared" si="0"/>
        <v>112101300110207001</v>
      </c>
      <c r="B25" s="12" t="s">
        <v>1384</v>
      </c>
      <c r="C25" s="12" t="s">
        <v>1385</v>
      </c>
      <c r="D25" s="12" t="s">
        <v>1385</v>
      </c>
      <c r="E25" s="12" t="s">
        <v>268</v>
      </c>
      <c r="F25" s="12" t="s">
        <v>1386</v>
      </c>
      <c r="G25" s="12" t="s">
        <v>350</v>
      </c>
      <c r="H25" s="12" t="s">
        <v>282</v>
      </c>
      <c r="I25" s="12" t="s">
        <v>1387</v>
      </c>
      <c r="J25" s="12" t="s">
        <v>1388</v>
      </c>
      <c r="K25" s="12" t="s">
        <v>349</v>
      </c>
      <c r="L25" s="12" t="s">
        <v>354</v>
      </c>
      <c r="M25" s="12">
        <v>3</v>
      </c>
      <c r="N25" s="12" t="s">
        <v>1389</v>
      </c>
      <c r="O25" s="12" t="s">
        <v>342</v>
      </c>
      <c r="P25" s="12" t="s">
        <v>329</v>
      </c>
      <c r="Q25" s="12" t="s">
        <v>356</v>
      </c>
      <c r="R25" s="12" t="s">
        <v>299</v>
      </c>
      <c r="S25" s="12" t="s">
        <v>278</v>
      </c>
      <c r="T25" s="12" t="s">
        <v>279</v>
      </c>
      <c r="U25" s="12" t="s">
        <v>357</v>
      </c>
      <c r="V25" s="12" t="s">
        <v>1401</v>
      </c>
      <c r="W25" s="12" t="s">
        <v>1390</v>
      </c>
      <c r="X25" s="12" t="s">
        <v>1391</v>
      </c>
      <c r="Y25" s="12" t="s">
        <v>1392</v>
      </c>
      <c r="Z25" s="12" t="s">
        <v>1393</v>
      </c>
      <c r="AA25" s="12"/>
      <c r="AB25" s="12"/>
      <c r="AC25" s="15" t="s">
        <v>57</v>
      </c>
      <c r="AD25">
        <v>3</v>
      </c>
      <c r="AE25">
        <v>7</v>
      </c>
      <c r="AF25">
        <v>289</v>
      </c>
      <c r="AG25">
        <v>296</v>
      </c>
      <c r="AH25" t="s">
        <v>1617</v>
      </c>
      <c r="AI25">
        <v>96.333333333333329</v>
      </c>
    </row>
    <row r="26" spans="1:35">
      <c r="A26" t="str">
        <f t="shared" si="0"/>
        <v>113103300110103001</v>
      </c>
      <c r="B26" s="12" t="s">
        <v>346</v>
      </c>
      <c r="C26" s="12" t="s">
        <v>347</v>
      </c>
      <c r="D26" s="12" t="s">
        <v>348</v>
      </c>
      <c r="E26" s="12" t="s">
        <v>268</v>
      </c>
      <c r="F26" s="12" t="s">
        <v>351</v>
      </c>
      <c r="G26" s="12" t="s">
        <v>350</v>
      </c>
      <c r="H26" s="12" t="s">
        <v>282</v>
      </c>
      <c r="I26" s="12" t="s">
        <v>352</v>
      </c>
      <c r="J26" s="12" t="s">
        <v>353</v>
      </c>
      <c r="K26" s="12" t="s">
        <v>349</v>
      </c>
      <c r="L26" s="12" t="s">
        <v>354</v>
      </c>
      <c r="M26" s="12">
        <v>2</v>
      </c>
      <c r="N26" s="12" t="s">
        <v>355</v>
      </c>
      <c r="O26" s="12" t="s">
        <v>342</v>
      </c>
      <c r="P26" s="12" t="s">
        <v>329</v>
      </c>
      <c r="Q26" s="12" t="s">
        <v>356</v>
      </c>
      <c r="R26" s="12" t="s">
        <v>299</v>
      </c>
      <c r="S26" s="12" t="s">
        <v>278</v>
      </c>
      <c r="T26" s="12" t="s">
        <v>279</v>
      </c>
      <c r="U26" s="12" t="s">
        <v>357</v>
      </c>
      <c r="V26" s="12" t="s">
        <v>1402</v>
      </c>
      <c r="W26" s="12" t="s">
        <v>1402</v>
      </c>
      <c r="X26" s="12" t="s">
        <v>358</v>
      </c>
      <c r="Y26" s="12" t="s">
        <v>359</v>
      </c>
      <c r="Z26" s="12" t="s">
        <v>360</v>
      </c>
      <c r="AA26" s="12"/>
      <c r="AB26" s="12"/>
      <c r="AC26" s="15" t="s">
        <v>7</v>
      </c>
      <c r="AD26">
        <v>2</v>
      </c>
      <c r="AE26">
        <v>223</v>
      </c>
      <c r="AF26">
        <v>796</v>
      </c>
      <c r="AG26">
        <v>1019</v>
      </c>
      <c r="AH26" t="s">
        <v>1672</v>
      </c>
      <c r="AI26">
        <v>398</v>
      </c>
    </row>
    <row r="27" spans="1:35">
      <c r="A27" t="str">
        <f t="shared" si="0"/>
        <v>118304300110001001</v>
      </c>
      <c r="B27" s="12" t="s">
        <v>361</v>
      </c>
      <c r="C27" s="12" t="s">
        <v>19</v>
      </c>
      <c r="D27" s="12" t="s">
        <v>87</v>
      </c>
      <c r="E27" s="12" t="s">
        <v>268</v>
      </c>
      <c r="F27" s="12" t="s">
        <v>20</v>
      </c>
      <c r="G27" s="12" t="s">
        <v>350</v>
      </c>
      <c r="H27" s="12" t="s">
        <v>282</v>
      </c>
      <c r="I27" s="12" t="s">
        <v>362</v>
      </c>
      <c r="J27" s="12" t="s">
        <v>363</v>
      </c>
      <c r="K27" s="12" t="s">
        <v>269</v>
      </c>
      <c r="L27" s="12" t="s">
        <v>273</v>
      </c>
      <c r="M27" s="12">
        <v>1</v>
      </c>
      <c r="N27" s="12" t="s">
        <v>364</v>
      </c>
      <c r="O27" s="12" t="s">
        <v>342</v>
      </c>
      <c r="P27" s="12" t="s">
        <v>329</v>
      </c>
      <c r="Q27" s="12" t="s">
        <v>356</v>
      </c>
      <c r="R27" s="12" t="s">
        <v>278</v>
      </c>
      <c r="S27" s="12" t="s">
        <v>278</v>
      </c>
      <c r="T27" s="12" t="s">
        <v>279</v>
      </c>
      <c r="U27" s="12" t="s">
        <v>280</v>
      </c>
      <c r="V27" s="12" t="s">
        <v>1396</v>
      </c>
      <c r="W27" s="12" t="s">
        <v>1396</v>
      </c>
      <c r="X27" s="12" t="s">
        <v>365</v>
      </c>
      <c r="Y27" s="12" t="s">
        <v>366</v>
      </c>
      <c r="Z27" s="12" t="s">
        <v>367</v>
      </c>
      <c r="AA27" s="12"/>
      <c r="AB27" s="12"/>
      <c r="AC27" s="15" t="s">
        <v>15</v>
      </c>
      <c r="AD27">
        <v>1</v>
      </c>
      <c r="AE27">
        <v>0</v>
      </c>
      <c r="AF27">
        <v>6</v>
      </c>
      <c r="AG27">
        <v>6</v>
      </c>
      <c r="AH27" t="s">
        <v>1552</v>
      </c>
      <c r="AI27">
        <v>6</v>
      </c>
    </row>
    <row r="28" spans="1:35">
      <c r="A28" t="str">
        <f t="shared" si="0"/>
        <v>118304300110001002</v>
      </c>
      <c r="B28" s="12" t="s">
        <v>361</v>
      </c>
      <c r="C28" s="12" t="s">
        <v>19</v>
      </c>
      <c r="D28" s="12" t="s">
        <v>87</v>
      </c>
      <c r="E28" s="12" t="s">
        <v>268</v>
      </c>
      <c r="F28" s="12" t="s">
        <v>21</v>
      </c>
      <c r="G28" s="12" t="s">
        <v>350</v>
      </c>
      <c r="H28" s="12" t="s">
        <v>282</v>
      </c>
      <c r="I28" s="12" t="s">
        <v>362</v>
      </c>
      <c r="J28" s="12" t="s">
        <v>368</v>
      </c>
      <c r="K28" s="12" t="s">
        <v>269</v>
      </c>
      <c r="L28" s="12" t="s">
        <v>273</v>
      </c>
      <c r="M28" s="12">
        <v>1</v>
      </c>
      <c r="N28" s="12" t="s">
        <v>369</v>
      </c>
      <c r="O28" s="12" t="s">
        <v>342</v>
      </c>
      <c r="P28" s="12" t="s">
        <v>329</v>
      </c>
      <c r="Q28" s="12" t="s">
        <v>356</v>
      </c>
      <c r="R28" s="12" t="s">
        <v>278</v>
      </c>
      <c r="S28" s="12" t="s">
        <v>278</v>
      </c>
      <c r="T28" s="12" t="s">
        <v>279</v>
      </c>
      <c r="U28" s="12" t="s">
        <v>280</v>
      </c>
      <c r="V28" s="12" t="s">
        <v>1396</v>
      </c>
      <c r="W28" s="12" t="s">
        <v>1396</v>
      </c>
      <c r="X28" s="12" t="s">
        <v>370</v>
      </c>
      <c r="Y28" s="12" t="s">
        <v>366</v>
      </c>
      <c r="Z28" s="12" t="s">
        <v>367</v>
      </c>
      <c r="AA28" s="12"/>
      <c r="AB28" s="12"/>
      <c r="AC28" s="15" t="s">
        <v>15</v>
      </c>
      <c r="AD28">
        <v>1</v>
      </c>
      <c r="AE28">
        <v>1</v>
      </c>
      <c r="AF28">
        <v>6</v>
      </c>
      <c r="AG28">
        <v>7</v>
      </c>
      <c r="AH28" t="s">
        <v>1552</v>
      </c>
      <c r="AI28">
        <v>6</v>
      </c>
    </row>
    <row r="29" spans="1:35">
      <c r="A29" t="str">
        <f t="shared" si="0"/>
        <v>118304300110001003</v>
      </c>
      <c r="B29" s="12" t="s">
        <v>361</v>
      </c>
      <c r="C29" s="12" t="s">
        <v>19</v>
      </c>
      <c r="D29" s="12" t="s">
        <v>87</v>
      </c>
      <c r="E29" s="12" t="s">
        <v>268</v>
      </c>
      <c r="F29" s="12" t="s">
        <v>22</v>
      </c>
      <c r="G29" s="12" t="s">
        <v>350</v>
      </c>
      <c r="H29" s="12" t="s">
        <v>282</v>
      </c>
      <c r="I29" s="12" t="s">
        <v>362</v>
      </c>
      <c r="J29" s="12" t="s">
        <v>371</v>
      </c>
      <c r="K29" s="12" t="s">
        <v>269</v>
      </c>
      <c r="L29" s="12" t="s">
        <v>273</v>
      </c>
      <c r="M29" s="12">
        <v>1</v>
      </c>
      <c r="N29" s="12" t="s">
        <v>364</v>
      </c>
      <c r="O29" s="12" t="s">
        <v>342</v>
      </c>
      <c r="P29" s="12" t="s">
        <v>372</v>
      </c>
      <c r="Q29" s="12" t="s">
        <v>356</v>
      </c>
      <c r="R29" s="12" t="s">
        <v>278</v>
      </c>
      <c r="S29" s="12" t="s">
        <v>278</v>
      </c>
      <c r="T29" s="12" t="s">
        <v>279</v>
      </c>
      <c r="U29" s="12" t="s">
        <v>280</v>
      </c>
      <c r="V29" s="12" t="s">
        <v>1396</v>
      </c>
      <c r="W29" s="12" t="s">
        <v>1396</v>
      </c>
      <c r="X29" s="12" t="s">
        <v>373</v>
      </c>
      <c r="Y29" s="12" t="s">
        <v>366</v>
      </c>
      <c r="Z29" s="12" t="s">
        <v>367</v>
      </c>
      <c r="AA29" s="12"/>
      <c r="AB29" s="12"/>
      <c r="AC29" s="15" t="s">
        <v>15</v>
      </c>
      <c r="AD29">
        <v>1</v>
      </c>
      <c r="AE29">
        <v>0</v>
      </c>
      <c r="AF29">
        <v>6</v>
      </c>
      <c r="AG29">
        <v>6</v>
      </c>
      <c r="AH29" t="s">
        <v>1552</v>
      </c>
      <c r="AI29">
        <v>6</v>
      </c>
    </row>
    <row r="30" spans="1:35">
      <c r="A30" t="str">
        <f t="shared" si="0"/>
        <v>118304300110001004</v>
      </c>
      <c r="B30" s="12" t="s">
        <v>361</v>
      </c>
      <c r="C30" s="12" t="s">
        <v>19</v>
      </c>
      <c r="D30" s="12" t="s">
        <v>87</v>
      </c>
      <c r="E30" s="12" t="s">
        <v>268</v>
      </c>
      <c r="F30" s="12" t="s">
        <v>23</v>
      </c>
      <c r="G30" s="12" t="s">
        <v>350</v>
      </c>
      <c r="H30" s="12" t="s">
        <v>282</v>
      </c>
      <c r="I30" s="12" t="s">
        <v>362</v>
      </c>
      <c r="J30" s="12" t="s">
        <v>374</v>
      </c>
      <c r="K30" s="12" t="s">
        <v>269</v>
      </c>
      <c r="L30" s="12" t="s">
        <v>273</v>
      </c>
      <c r="M30" s="12">
        <v>1</v>
      </c>
      <c r="N30" s="12" t="s">
        <v>369</v>
      </c>
      <c r="O30" s="12" t="s">
        <v>342</v>
      </c>
      <c r="P30" s="12" t="s">
        <v>372</v>
      </c>
      <c r="Q30" s="12" t="s">
        <v>356</v>
      </c>
      <c r="R30" s="12" t="s">
        <v>278</v>
      </c>
      <c r="S30" s="12" t="s">
        <v>278</v>
      </c>
      <c r="T30" s="12" t="s">
        <v>279</v>
      </c>
      <c r="U30" s="12" t="s">
        <v>280</v>
      </c>
      <c r="V30" s="12" t="s">
        <v>1396</v>
      </c>
      <c r="W30" s="12" t="s">
        <v>1396</v>
      </c>
      <c r="X30" s="12" t="s">
        <v>375</v>
      </c>
      <c r="Y30" s="12" t="s">
        <v>366</v>
      </c>
      <c r="Z30" s="12" t="s">
        <v>367</v>
      </c>
      <c r="AA30" s="12"/>
      <c r="AB30" s="12"/>
      <c r="AC30" s="15" t="s">
        <v>15</v>
      </c>
      <c r="AD30">
        <v>1</v>
      </c>
      <c r="AE30">
        <v>0</v>
      </c>
      <c r="AF30">
        <v>8</v>
      </c>
      <c r="AG30">
        <v>8</v>
      </c>
      <c r="AH30" t="s">
        <v>1584</v>
      </c>
      <c r="AI30">
        <v>8</v>
      </c>
    </row>
    <row r="31" spans="1:35">
      <c r="A31" t="str">
        <f t="shared" si="0"/>
        <v>118304300110001005</v>
      </c>
      <c r="B31" s="12" t="s">
        <v>361</v>
      </c>
      <c r="C31" s="12" t="s">
        <v>19</v>
      </c>
      <c r="D31" s="12" t="s">
        <v>87</v>
      </c>
      <c r="E31" s="12" t="s">
        <v>268</v>
      </c>
      <c r="F31" s="12" t="s">
        <v>24</v>
      </c>
      <c r="G31" s="12" t="s">
        <v>350</v>
      </c>
      <c r="H31" s="12" t="s">
        <v>282</v>
      </c>
      <c r="I31" s="12" t="s">
        <v>362</v>
      </c>
      <c r="J31" s="12" t="s">
        <v>376</v>
      </c>
      <c r="K31" s="12" t="s">
        <v>269</v>
      </c>
      <c r="L31" s="12" t="s">
        <v>273</v>
      </c>
      <c r="M31" s="12">
        <v>1</v>
      </c>
      <c r="N31" s="12" t="s">
        <v>377</v>
      </c>
      <c r="O31" s="12" t="s">
        <v>342</v>
      </c>
      <c r="P31" s="12" t="s">
        <v>329</v>
      </c>
      <c r="Q31" s="12" t="s">
        <v>356</v>
      </c>
      <c r="R31" s="12" t="s">
        <v>278</v>
      </c>
      <c r="S31" s="12" t="s">
        <v>278</v>
      </c>
      <c r="T31" s="12" t="s">
        <v>279</v>
      </c>
      <c r="U31" s="12" t="s">
        <v>280</v>
      </c>
      <c r="V31" s="12" t="s">
        <v>1396</v>
      </c>
      <c r="W31" s="12" t="s">
        <v>1396</v>
      </c>
      <c r="X31" s="12" t="s">
        <v>378</v>
      </c>
      <c r="Y31" s="12" t="s">
        <v>366</v>
      </c>
      <c r="Z31" s="12" t="s">
        <v>367</v>
      </c>
      <c r="AA31" s="12"/>
      <c r="AB31" s="12"/>
      <c r="AC31" s="15" t="s">
        <v>15</v>
      </c>
      <c r="AD31">
        <v>1</v>
      </c>
      <c r="AE31">
        <v>1</v>
      </c>
      <c r="AF31">
        <v>255</v>
      </c>
      <c r="AG31">
        <v>256</v>
      </c>
      <c r="AH31" t="s">
        <v>1673</v>
      </c>
      <c r="AI31">
        <v>255</v>
      </c>
    </row>
    <row r="32" spans="1:35">
      <c r="A32" t="str">
        <f t="shared" si="0"/>
        <v>118304300110001006</v>
      </c>
      <c r="B32" s="12" t="s">
        <v>361</v>
      </c>
      <c r="C32" s="12" t="s">
        <v>19</v>
      </c>
      <c r="D32" s="12" t="s">
        <v>87</v>
      </c>
      <c r="E32" s="12" t="s">
        <v>268</v>
      </c>
      <c r="F32" s="12" t="s">
        <v>25</v>
      </c>
      <c r="G32" s="12" t="s">
        <v>350</v>
      </c>
      <c r="H32" s="12" t="s">
        <v>282</v>
      </c>
      <c r="I32" s="12" t="s">
        <v>362</v>
      </c>
      <c r="J32" s="12" t="s">
        <v>379</v>
      </c>
      <c r="K32" s="12" t="s">
        <v>269</v>
      </c>
      <c r="L32" s="12" t="s">
        <v>273</v>
      </c>
      <c r="M32" s="12">
        <v>1</v>
      </c>
      <c r="N32" s="12" t="s">
        <v>380</v>
      </c>
      <c r="O32" s="12" t="s">
        <v>381</v>
      </c>
      <c r="P32" s="12" t="s">
        <v>329</v>
      </c>
      <c r="Q32" s="12" t="s">
        <v>356</v>
      </c>
      <c r="R32" s="12" t="s">
        <v>278</v>
      </c>
      <c r="S32" s="12" t="s">
        <v>278</v>
      </c>
      <c r="T32" s="12" t="s">
        <v>279</v>
      </c>
      <c r="U32" s="12" t="s">
        <v>280</v>
      </c>
      <c r="V32" s="12" t="s">
        <v>1396</v>
      </c>
      <c r="W32" s="12" t="s">
        <v>1396</v>
      </c>
      <c r="X32" s="12" t="s">
        <v>382</v>
      </c>
      <c r="Y32" s="12" t="s">
        <v>366</v>
      </c>
      <c r="Z32" s="12" t="s">
        <v>367</v>
      </c>
      <c r="AA32" s="12"/>
      <c r="AB32" s="12"/>
      <c r="AC32" s="15" t="s">
        <v>15</v>
      </c>
      <c r="AD32">
        <v>1</v>
      </c>
      <c r="AE32">
        <v>1</v>
      </c>
      <c r="AF32">
        <v>261</v>
      </c>
      <c r="AG32">
        <v>262</v>
      </c>
      <c r="AH32" t="s">
        <v>1650</v>
      </c>
      <c r="AI32">
        <v>261</v>
      </c>
    </row>
    <row r="33" spans="1:35">
      <c r="A33" t="str">
        <f t="shared" si="0"/>
        <v>118304300110001007</v>
      </c>
      <c r="B33" s="12" t="s">
        <v>361</v>
      </c>
      <c r="C33" s="12" t="s">
        <v>19</v>
      </c>
      <c r="D33" s="12" t="s">
        <v>87</v>
      </c>
      <c r="E33" s="12" t="s">
        <v>268</v>
      </c>
      <c r="F33" s="12" t="s">
        <v>26</v>
      </c>
      <c r="G33" s="12" t="s">
        <v>350</v>
      </c>
      <c r="H33" s="12" t="s">
        <v>282</v>
      </c>
      <c r="I33" s="12" t="s">
        <v>362</v>
      </c>
      <c r="J33" s="12" t="s">
        <v>383</v>
      </c>
      <c r="K33" s="12" t="s">
        <v>269</v>
      </c>
      <c r="L33" s="12" t="s">
        <v>273</v>
      </c>
      <c r="M33" s="12">
        <v>1</v>
      </c>
      <c r="N33" s="12" t="s">
        <v>384</v>
      </c>
      <c r="O33" s="12" t="s">
        <v>342</v>
      </c>
      <c r="P33" s="12" t="s">
        <v>329</v>
      </c>
      <c r="Q33" s="12" t="s">
        <v>356</v>
      </c>
      <c r="R33" s="12" t="s">
        <v>278</v>
      </c>
      <c r="S33" s="12" t="s">
        <v>278</v>
      </c>
      <c r="T33" s="12" t="s">
        <v>279</v>
      </c>
      <c r="U33" s="12" t="s">
        <v>280</v>
      </c>
      <c r="V33" s="12" t="s">
        <v>1396</v>
      </c>
      <c r="W33" s="12" t="s">
        <v>1396</v>
      </c>
      <c r="X33" s="12" t="s">
        <v>385</v>
      </c>
      <c r="Y33" s="12" t="s">
        <v>366</v>
      </c>
      <c r="Z33" s="12" t="s">
        <v>367</v>
      </c>
      <c r="AA33" s="12"/>
      <c r="AB33" s="12"/>
      <c r="AC33" s="15" t="s">
        <v>15</v>
      </c>
      <c r="AD33">
        <v>1</v>
      </c>
      <c r="AE33">
        <v>0</v>
      </c>
      <c r="AF33">
        <v>111</v>
      </c>
      <c r="AG33">
        <v>111</v>
      </c>
      <c r="AH33" t="s">
        <v>1652</v>
      </c>
      <c r="AI33">
        <v>111</v>
      </c>
    </row>
    <row r="34" spans="1:35">
      <c r="A34" t="str">
        <f t="shared" si="0"/>
        <v>118304300110001008</v>
      </c>
      <c r="B34" s="12" t="s">
        <v>361</v>
      </c>
      <c r="C34" s="12" t="s">
        <v>19</v>
      </c>
      <c r="D34" s="12" t="s">
        <v>87</v>
      </c>
      <c r="E34" s="12" t="s">
        <v>268</v>
      </c>
      <c r="F34" s="12" t="s">
        <v>27</v>
      </c>
      <c r="G34" s="12" t="s">
        <v>350</v>
      </c>
      <c r="H34" s="12" t="s">
        <v>282</v>
      </c>
      <c r="I34" s="12" t="s">
        <v>362</v>
      </c>
      <c r="J34" s="12" t="s">
        <v>386</v>
      </c>
      <c r="K34" s="12" t="s">
        <v>269</v>
      </c>
      <c r="L34" s="12" t="s">
        <v>273</v>
      </c>
      <c r="M34" s="12">
        <v>1</v>
      </c>
      <c r="N34" s="12" t="s">
        <v>387</v>
      </c>
      <c r="O34" s="12" t="s">
        <v>342</v>
      </c>
      <c r="P34" s="12" t="s">
        <v>329</v>
      </c>
      <c r="Q34" s="12" t="s">
        <v>356</v>
      </c>
      <c r="R34" s="12" t="s">
        <v>278</v>
      </c>
      <c r="S34" s="12" t="s">
        <v>278</v>
      </c>
      <c r="T34" s="12" t="s">
        <v>279</v>
      </c>
      <c r="U34" s="12" t="s">
        <v>280</v>
      </c>
      <c r="V34" s="12" t="s">
        <v>1396</v>
      </c>
      <c r="W34" s="12" t="s">
        <v>1396</v>
      </c>
      <c r="X34" s="12" t="s">
        <v>378</v>
      </c>
      <c r="Y34" s="12" t="s">
        <v>366</v>
      </c>
      <c r="Z34" s="12" t="s">
        <v>367</v>
      </c>
      <c r="AA34" s="12"/>
      <c r="AB34" s="12"/>
      <c r="AC34" s="15" t="s">
        <v>15</v>
      </c>
      <c r="AD34">
        <v>1</v>
      </c>
      <c r="AE34">
        <v>1</v>
      </c>
      <c r="AF34">
        <v>330</v>
      </c>
      <c r="AG34">
        <v>331</v>
      </c>
      <c r="AH34" t="s">
        <v>1674</v>
      </c>
      <c r="AI34">
        <v>330</v>
      </c>
    </row>
    <row r="35" spans="1:35">
      <c r="A35" t="str">
        <f t="shared" si="0"/>
        <v>118304300110001009</v>
      </c>
      <c r="B35" s="12" t="s">
        <v>361</v>
      </c>
      <c r="C35" s="12" t="s">
        <v>19</v>
      </c>
      <c r="D35" s="12" t="s">
        <v>87</v>
      </c>
      <c r="E35" s="12" t="s">
        <v>268</v>
      </c>
      <c r="F35" s="12" t="s">
        <v>28</v>
      </c>
      <c r="G35" s="12" t="s">
        <v>350</v>
      </c>
      <c r="H35" s="12" t="s">
        <v>282</v>
      </c>
      <c r="I35" s="12" t="s">
        <v>362</v>
      </c>
      <c r="J35" s="12" t="s">
        <v>388</v>
      </c>
      <c r="K35" s="12" t="s">
        <v>269</v>
      </c>
      <c r="L35" s="12" t="s">
        <v>273</v>
      </c>
      <c r="M35" s="12">
        <v>1</v>
      </c>
      <c r="N35" s="12" t="s">
        <v>389</v>
      </c>
      <c r="O35" s="12" t="s">
        <v>381</v>
      </c>
      <c r="P35" s="12" t="s">
        <v>329</v>
      </c>
      <c r="Q35" s="12" t="s">
        <v>356</v>
      </c>
      <c r="R35" s="12" t="s">
        <v>278</v>
      </c>
      <c r="S35" s="12" t="s">
        <v>278</v>
      </c>
      <c r="T35" s="12" t="s">
        <v>279</v>
      </c>
      <c r="U35" s="12" t="s">
        <v>280</v>
      </c>
      <c r="V35" s="12" t="s">
        <v>1396</v>
      </c>
      <c r="W35" s="12" t="s">
        <v>1396</v>
      </c>
      <c r="X35" s="12" t="s">
        <v>382</v>
      </c>
      <c r="Y35" s="12" t="s">
        <v>366</v>
      </c>
      <c r="Z35" s="12" t="s">
        <v>367</v>
      </c>
      <c r="AA35" s="12"/>
      <c r="AB35" s="12"/>
      <c r="AC35" s="15" t="s">
        <v>15</v>
      </c>
      <c r="AD35">
        <v>1</v>
      </c>
      <c r="AE35">
        <v>0</v>
      </c>
      <c r="AF35">
        <v>164</v>
      </c>
      <c r="AG35">
        <v>164</v>
      </c>
      <c r="AH35" t="s">
        <v>1675</v>
      </c>
      <c r="AI35">
        <v>164</v>
      </c>
    </row>
    <row r="36" spans="1:35">
      <c r="A36" t="str">
        <f t="shared" si="0"/>
        <v>118304300110001010</v>
      </c>
      <c r="B36" s="12" t="s">
        <v>361</v>
      </c>
      <c r="C36" s="12" t="s">
        <v>19</v>
      </c>
      <c r="D36" s="12" t="s">
        <v>87</v>
      </c>
      <c r="E36" s="12" t="s">
        <v>268</v>
      </c>
      <c r="F36" s="12" t="s">
        <v>390</v>
      </c>
      <c r="G36" s="12" t="s">
        <v>350</v>
      </c>
      <c r="H36" s="12" t="s">
        <v>282</v>
      </c>
      <c r="I36" s="12" t="s">
        <v>362</v>
      </c>
      <c r="J36" s="12" t="s">
        <v>391</v>
      </c>
      <c r="K36" s="12" t="s">
        <v>269</v>
      </c>
      <c r="L36" s="12" t="s">
        <v>273</v>
      </c>
      <c r="M36" s="12">
        <v>1</v>
      </c>
      <c r="N36" s="12" t="s">
        <v>392</v>
      </c>
      <c r="O36" s="12" t="s">
        <v>381</v>
      </c>
      <c r="P36" s="12" t="s">
        <v>329</v>
      </c>
      <c r="Q36" s="12" t="s">
        <v>356</v>
      </c>
      <c r="R36" s="12" t="s">
        <v>278</v>
      </c>
      <c r="S36" s="12" t="s">
        <v>278</v>
      </c>
      <c r="T36" s="12" t="s">
        <v>279</v>
      </c>
      <c r="U36" s="12" t="s">
        <v>280</v>
      </c>
      <c r="V36" s="12" t="s">
        <v>1396</v>
      </c>
      <c r="W36" s="12" t="s">
        <v>1396</v>
      </c>
      <c r="X36" s="12" t="s">
        <v>393</v>
      </c>
      <c r="Y36" s="12" t="s">
        <v>366</v>
      </c>
      <c r="Z36" s="12" t="s">
        <v>367</v>
      </c>
      <c r="AA36" s="12"/>
      <c r="AB36" s="12"/>
      <c r="AC36" s="15" t="s">
        <v>15</v>
      </c>
      <c r="AD36">
        <v>1</v>
      </c>
      <c r="AE36">
        <v>1</v>
      </c>
      <c r="AF36">
        <v>103</v>
      </c>
      <c r="AG36">
        <v>104</v>
      </c>
      <c r="AH36" t="s">
        <v>1676</v>
      </c>
      <c r="AI36">
        <v>103</v>
      </c>
    </row>
    <row r="37" spans="1:35">
      <c r="A37" t="str">
        <f t="shared" si="0"/>
        <v>118304300110001011</v>
      </c>
      <c r="B37" s="12" t="s">
        <v>361</v>
      </c>
      <c r="C37" s="12" t="s">
        <v>19</v>
      </c>
      <c r="D37" s="12" t="s">
        <v>87</v>
      </c>
      <c r="E37" s="12" t="s">
        <v>268</v>
      </c>
      <c r="F37" s="12" t="s">
        <v>394</v>
      </c>
      <c r="G37" s="12" t="s">
        <v>350</v>
      </c>
      <c r="H37" s="12" t="s">
        <v>282</v>
      </c>
      <c r="I37" s="12" t="s">
        <v>362</v>
      </c>
      <c r="J37" s="12" t="s">
        <v>395</v>
      </c>
      <c r="K37" s="12" t="s">
        <v>269</v>
      </c>
      <c r="L37" s="12" t="s">
        <v>273</v>
      </c>
      <c r="M37" s="12">
        <v>1</v>
      </c>
      <c r="N37" s="12" t="s">
        <v>396</v>
      </c>
      <c r="O37" s="12" t="s">
        <v>342</v>
      </c>
      <c r="P37" s="12" t="s">
        <v>329</v>
      </c>
      <c r="Q37" s="12" t="s">
        <v>397</v>
      </c>
      <c r="R37" s="12" t="s">
        <v>398</v>
      </c>
      <c r="S37" s="12" t="s">
        <v>1403</v>
      </c>
      <c r="T37" s="12" t="s">
        <v>279</v>
      </c>
      <c r="U37" s="12" t="s">
        <v>280</v>
      </c>
      <c r="V37" s="12" t="s">
        <v>1396</v>
      </c>
      <c r="W37" s="12" t="s">
        <v>1396</v>
      </c>
      <c r="X37" s="12" t="s">
        <v>378</v>
      </c>
      <c r="Y37" s="12" t="s">
        <v>366</v>
      </c>
      <c r="Z37" s="12" t="s">
        <v>367</v>
      </c>
      <c r="AA37" s="12"/>
      <c r="AB37" s="12"/>
      <c r="AC37" s="15" t="s">
        <v>15</v>
      </c>
      <c r="AD37">
        <v>1</v>
      </c>
      <c r="AE37">
        <v>4</v>
      </c>
      <c r="AF37">
        <v>28</v>
      </c>
      <c r="AG37">
        <v>32</v>
      </c>
      <c r="AH37" t="s">
        <v>1578</v>
      </c>
      <c r="AI37">
        <v>28</v>
      </c>
    </row>
    <row r="38" spans="1:35">
      <c r="A38" t="str">
        <f t="shared" si="0"/>
        <v>118304300149001001</v>
      </c>
      <c r="B38" s="12" t="s">
        <v>361</v>
      </c>
      <c r="C38" s="12" t="s">
        <v>19</v>
      </c>
      <c r="D38" s="12" t="s">
        <v>87</v>
      </c>
      <c r="E38" s="12" t="s">
        <v>268</v>
      </c>
      <c r="F38" s="12" t="s">
        <v>400</v>
      </c>
      <c r="G38" s="12" t="s">
        <v>399</v>
      </c>
      <c r="H38" s="12" t="s">
        <v>282</v>
      </c>
      <c r="I38" s="12" t="s">
        <v>362</v>
      </c>
      <c r="J38" s="12" t="s">
        <v>401</v>
      </c>
      <c r="K38" s="12" t="s">
        <v>269</v>
      </c>
      <c r="L38" s="12" t="s">
        <v>273</v>
      </c>
      <c r="M38" s="12">
        <v>1</v>
      </c>
      <c r="N38" s="12" t="s">
        <v>369</v>
      </c>
      <c r="O38" s="12" t="s">
        <v>342</v>
      </c>
      <c r="P38" s="12" t="s">
        <v>329</v>
      </c>
      <c r="Q38" s="12" t="s">
        <v>356</v>
      </c>
      <c r="R38" s="12" t="s">
        <v>402</v>
      </c>
      <c r="S38" s="12" t="s">
        <v>278</v>
      </c>
      <c r="T38" s="12" t="s">
        <v>279</v>
      </c>
      <c r="U38" s="12" t="s">
        <v>280</v>
      </c>
      <c r="V38" s="12" t="s">
        <v>1396</v>
      </c>
      <c r="W38" s="12" t="s">
        <v>1396</v>
      </c>
      <c r="X38" s="12" t="s">
        <v>403</v>
      </c>
      <c r="Y38" s="12" t="s">
        <v>366</v>
      </c>
      <c r="Z38" s="12" t="s">
        <v>367</v>
      </c>
      <c r="AA38" s="12"/>
      <c r="AB38" s="12"/>
      <c r="AC38" s="15" t="s">
        <v>15</v>
      </c>
      <c r="AD38">
        <v>1</v>
      </c>
      <c r="AE38">
        <v>0</v>
      </c>
      <c r="AF38">
        <v>0</v>
      </c>
      <c r="AG38">
        <v>0</v>
      </c>
      <c r="AH38" t="s">
        <v>1569</v>
      </c>
      <c r="AI38">
        <v>0</v>
      </c>
    </row>
    <row r="39" spans="1:35">
      <c r="A39" t="str">
        <f t="shared" si="0"/>
        <v>118304300110002001</v>
      </c>
      <c r="B39" s="12" t="s">
        <v>361</v>
      </c>
      <c r="C39" s="12" t="s">
        <v>19</v>
      </c>
      <c r="D39" s="12" t="s">
        <v>204</v>
      </c>
      <c r="E39" s="12" t="s">
        <v>268</v>
      </c>
      <c r="F39" s="12" t="s">
        <v>30</v>
      </c>
      <c r="G39" s="12" t="s">
        <v>350</v>
      </c>
      <c r="H39" s="12" t="s">
        <v>282</v>
      </c>
      <c r="I39" s="12" t="s">
        <v>362</v>
      </c>
      <c r="J39" s="12" t="s">
        <v>404</v>
      </c>
      <c r="K39" s="12" t="s">
        <v>269</v>
      </c>
      <c r="L39" s="12" t="s">
        <v>273</v>
      </c>
      <c r="M39" s="12">
        <v>1</v>
      </c>
      <c r="N39" s="12" t="s">
        <v>364</v>
      </c>
      <c r="O39" s="12" t="s">
        <v>342</v>
      </c>
      <c r="P39" s="12" t="s">
        <v>329</v>
      </c>
      <c r="Q39" s="12" t="s">
        <v>356</v>
      </c>
      <c r="R39" s="12" t="s">
        <v>278</v>
      </c>
      <c r="S39" s="12" t="s">
        <v>278</v>
      </c>
      <c r="T39" s="12" t="s">
        <v>279</v>
      </c>
      <c r="U39" s="12" t="s">
        <v>280</v>
      </c>
      <c r="V39" s="12" t="s">
        <v>1404</v>
      </c>
      <c r="W39" s="12" t="s">
        <v>1404</v>
      </c>
      <c r="X39" s="12" t="s">
        <v>365</v>
      </c>
      <c r="Y39" s="12" t="s">
        <v>366</v>
      </c>
      <c r="Z39" s="12" t="s">
        <v>367</v>
      </c>
      <c r="AA39" s="12"/>
      <c r="AB39" s="12"/>
      <c r="AC39" s="15" t="s">
        <v>29</v>
      </c>
      <c r="AD39">
        <v>1</v>
      </c>
      <c r="AE39">
        <v>1</v>
      </c>
      <c r="AF39">
        <v>6</v>
      </c>
      <c r="AG39">
        <v>7</v>
      </c>
      <c r="AH39" t="s">
        <v>1552</v>
      </c>
      <c r="AI39">
        <v>6</v>
      </c>
    </row>
    <row r="40" spans="1:35">
      <c r="A40" t="str">
        <f t="shared" si="0"/>
        <v>118304300110002002</v>
      </c>
      <c r="B40" s="12" t="s">
        <v>361</v>
      </c>
      <c r="C40" s="12" t="s">
        <v>19</v>
      </c>
      <c r="D40" s="12" t="s">
        <v>204</v>
      </c>
      <c r="E40" s="12" t="s">
        <v>268</v>
      </c>
      <c r="F40" s="12" t="s">
        <v>31</v>
      </c>
      <c r="G40" s="12" t="s">
        <v>350</v>
      </c>
      <c r="H40" s="12" t="s">
        <v>282</v>
      </c>
      <c r="I40" s="12" t="s">
        <v>362</v>
      </c>
      <c r="J40" s="12" t="s">
        <v>405</v>
      </c>
      <c r="K40" s="12" t="s">
        <v>269</v>
      </c>
      <c r="L40" s="12" t="s">
        <v>273</v>
      </c>
      <c r="M40" s="12">
        <v>1</v>
      </c>
      <c r="N40" s="12" t="s">
        <v>387</v>
      </c>
      <c r="O40" s="12" t="s">
        <v>342</v>
      </c>
      <c r="P40" s="12" t="s">
        <v>329</v>
      </c>
      <c r="Q40" s="12" t="s">
        <v>356</v>
      </c>
      <c r="R40" s="12" t="s">
        <v>278</v>
      </c>
      <c r="S40" s="12" t="s">
        <v>278</v>
      </c>
      <c r="T40" s="12" t="s">
        <v>279</v>
      </c>
      <c r="U40" s="12" t="s">
        <v>280</v>
      </c>
      <c r="V40" s="12" t="s">
        <v>1404</v>
      </c>
      <c r="W40" s="12" t="s">
        <v>1404</v>
      </c>
      <c r="X40" s="12" t="s">
        <v>406</v>
      </c>
      <c r="Y40" s="12" t="s">
        <v>366</v>
      </c>
      <c r="Z40" s="12" t="s">
        <v>367</v>
      </c>
      <c r="AA40" s="12"/>
      <c r="AB40" s="12"/>
      <c r="AC40" s="15" t="s">
        <v>29</v>
      </c>
      <c r="AD40">
        <v>1</v>
      </c>
      <c r="AE40">
        <v>2</v>
      </c>
      <c r="AF40">
        <v>81</v>
      </c>
      <c r="AG40">
        <v>83</v>
      </c>
      <c r="AH40" t="s">
        <v>1592</v>
      </c>
      <c r="AI40">
        <v>81</v>
      </c>
    </row>
    <row r="41" spans="1:35">
      <c r="A41" t="str">
        <f t="shared" si="0"/>
        <v>118304300110002003</v>
      </c>
      <c r="B41" s="12" t="s">
        <v>361</v>
      </c>
      <c r="C41" s="12" t="s">
        <v>19</v>
      </c>
      <c r="D41" s="12" t="s">
        <v>204</v>
      </c>
      <c r="E41" s="12" t="s">
        <v>268</v>
      </c>
      <c r="F41" s="12" t="s">
        <v>32</v>
      </c>
      <c r="G41" s="12" t="s">
        <v>350</v>
      </c>
      <c r="H41" s="12" t="s">
        <v>282</v>
      </c>
      <c r="I41" s="12" t="s">
        <v>362</v>
      </c>
      <c r="J41" s="12" t="s">
        <v>407</v>
      </c>
      <c r="K41" s="12" t="s">
        <v>269</v>
      </c>
      <c r="L41" s="12" t="s">
        <v>273</v>
      </c>
      <c r="M41" s="12">
        <v>1</v>
      </c>
      <c r="N41" s="12" t="s">
        <v>408</v>
      </c>
      <c r="O41" s="12" t="s">
        <v>342</v>
      </c>
      <c r="P41" s="12" t="s">
        <v>329</v>
      </c>
      <c r="Q41" s="12" t="s">
        <v>356</v>
      </c>
      <c r="R41" s="12" t="s">
        <v>278</v>
      </c>
      <c r="S41" s="12" t="s">
        <v>278</v>
      </c>
      <c r="T41" s="12" t="s">
        <v>279</v>
      </c>
      <c r="U41" s="12" t="s">
        <v>280</v>
      </c>
      <c r="V41" s="12" t="s">
        <v>1404</v>
      </c>
      <c r="W41" s="12" t="s">
        <v>1404</v>
      </c>
      <c r="X41" s="12" t="s">
        <v>378</v>
      </c>
      <c r="Y41" s="12" t="s">
        <v>366</v>
      </c>
      <c r="Z41" s="12" t="s">
        <v>367</v>
      </c>
      <c r="AA41" s="12"/>
      <c r="AB41" s="12"/>
      <c r="AC41" s="15" t="s">
        <v>29</v>
      </c>
      <c r="AD41">
        <v>1</v>
      </c>
      <c r="AE41">
        <v>3</v>
      </c>
      <c r="AF41">
        <v>95</v>
      </c>
      <c r="AG41">
        <v>98</v>
      </c>
      <c r="AH41" t="s">
        <v>1677</v>
      </c>
      <c r="AI41">
        <v>95</v>
      </c>
    </row>
    <row r="42" spans="1:35">
      <c r="A42" t="str">
        <f t="shared" si="0"/>
        <v>118304300110003001</v>
      </c>
      <c r="B42" s="12" t="s">
        <v>361</v>
      </c>
      <c r="C42" s="12" t="s">
        <v>19</v>
      </c>
      <c r="D42" s="12" t="s">
        <v>89</v>
      </c>
      <c r="E42" s="12" t="s">
        <v>268</v>
      </c>
      <c r="F42" s="12" t="s">
        <v>34</v>
      </c>
      <c r="G42" s="12" t="s">
        <v>350</v>
      </c>
      <c r="H42" s="12" t="s">
        <v>282</v>
      </c>
      <c r="I42" s="12" t="s">
        <v>362</v>
      </c>
      <c r="J42" s="12" t="s">
        <v>409</v>
      </c>
      <c r="K42" s="12" t="s">
        <v>269</v>
      </c>
      <c r="L42" s="12" t="s">
        <v>273</v>
      </c>
      <c r="M42" s="12">
        <v>2</v>
      </c>
      <c r="N42" s="12" t="s">
        <v>364</v>
      </c>
      <c r="O42" s="12" t="s">
        <v>342</v>
      </c>
      <c r="P42" s="12" t="s">
        <v>329</v>
      </c>
      <c r="Q42" s="12" t="s">
        <v>356</v>
      </c>
      <c r="R42" s="12" t="s">
        <v>278</v>
      </c>
      <c r="S42" s="12" t="s">
        <v>278</v>
      </c>
      <c r="T42" s="12" t="s">
        <v>279</v>
      </c>
      <c r="U42" s="12" t="s">
        <v>280</v>
      </c>
      <c r="V42" s="12" t="s">
        <v>1378</v>
      </c>
      <c r="W42" s="12" t="s">
        <v>1378</v>
      </c>
      <c r="X42" s="12" t="s">
        <v>365</v>
      </c>
      <c r="Y42" s="12" t="s">
        <v>366</v>
      </c>
      <c r="Z42" s="12" t="s">
        <v>367</v>
      </c>
      <c r="AA42" s="12"/>
      <c r="AB42" s="12"/>
      <c r="AC42" s="15" t="s">
        <v>33</v>
      </c>
      <c r="AD42">
        <v>2</v>
      </c>
      <c r="AE42">
        <v>1</v>
      </c>
      <c r="AF42">
        <v>8</v>
      </c>
      <c r="AG42">
        <v>9</v>
      </c>
      <c r="AH42" t="s">
        <v>1241</v>
      </c>
      <c r="AI42">
        <v>4</v>
      </c>
    </row>
    <row r="43" spans="1:35">
      <c r="A43" t="str">
        <f t="shared" si="0"/>
        <v>118304300110003002</v>
      </c>
      <c r="B43" s="12" t="s">
        <v>361</v>
      </c>
      <c r="C43" s="12" t="s">
        <v>19</v>
      </c>
      <c r="D43" s="12" t="s">
        <v>89</v>
      </c>
      <c r="E43" s="12" t="s">
        <v>268</v>
      </c>
      <c r="F43" s="12" t="s">
        <v>35</v>
      </c>
      <c r="G43" s="12" t="s">
        <v>350</v>
      </c>
      <c r="H43" s="12" t="s">
        <v>282</v>
      </c>
      <c r="I43" s="12" t="s">
        <v>362</v>
      </c>
      <c r="J43" s="12" t="s">
        <v>410</v>
      </c>
      <c r="K43" s="12" t="s">
        <v>269</v>
      </c>
      <c r="L43" s="12" t="s">
        <v>273</v>
      </c>
      <c r="M43" s="12">
        <v>1</v>
      </c>
      <c r="N43" s="12" t="s">
        <v>369</v>
      </c>
      <c r="O43" s="12" t="s">
        <v>342</v>
      </c>
      <c r="P43" s="12" t="s">
        <v>329</v>
      </c>
      <c r="Q43" s="12" t="s">
        <v>356</v>
      </c>
      <c r="R43" s="12" t="s">
        <v>278</v>
      </c>
      <c r="S43" s="12" t="s">
        <v>278</v>
      </c>
      <c r="T43" s="12" t="s">
        <v>279</v>
      </c>
      <c r="U43" s="12" t="s">
        <v>280</v>
      </c>
      <c r="V43" s="12" t="s">
        <v>1378</v>
      </c>
      <c r="W43" s="12" t="s">
        <v>1378</v>
      </c>
      <c r="X43" s="12" t="s">
        <v>370</v>
      </c>
      <c r="Y43" s="12" t="s">
        <v>366</v>
      </c>
      <c r="Z43" s="12" t="s">
        <v>367</v>
      </c>
      <c r="AA43" s="12"/>
      <c r="AB43" s="12"/>
      <c r="AC43" s="15" t="s">
        <v>33</v>
      </c>
      <c r="AD43">
        <v>1</v>
      </c>
      <c r="AE43">
        <v>0</v>
      </c>
      <c r="AF43">
        <v>5</v>
      </c>
      <c r="AG43">
        <v>5</v>
      </c>
      <c r="AH43" t="s">
        <v>357</v>
      </c>
      <c r="AI43">
        <v>5</v>
      </c>
    </row>
    <row r="44" spans="1:35">
      <c r="A44" t="str">
        <f t="shared" si="0"/>
        <v>118304300110003003</v>
      </c>
      <c r="B44" s="12" t="s">
        <v>361</v>
      </c>
      <c r="C44" s="12" t="s">
        <v>19</v>
      </c>
      <c r="D44" s="12" t="s">
        <v>89</v>
      </c>
      <c r="E44" s="12" t="s">
        <v>268</v>
      </c>
      <c r="F44" s="12" t="s">
        <v>36</v>
      </c>
      <c r="G44" s="12" t="s">
        <v>350</v>
      </c>
      <c r="H44" s="12" t="s">
        <v>282</v>
      </c>
      <c r="I44" s="12" t="s">
        <v>362</v>
      </c>
      <c r="J44" s="12" t="s">
        <v>411</v>
      </c>
      <c r="K44" s="12" t="s">
        <v>269</v>
      </c>
      <c r="L44" s="12" t="s">
        <v>273</v>
      </c>
      <c r="M44" s="12">
        <v>1</v>
      </c>
      <c r="N44" s="12" t="s">
        <v>412</v>
      </c>
      <c r="O44" s="12" t="s">
        <v>342</v>
      </c>
      <c r="P44" s="12" t="s">
        <v>329</v>
      </c>
      <c r="Q44" s="12" t="s">
        <v>356</v>
      </c>
      <c r="R44" s="12" t="s">
        <v>278</v>
      </c>
      <c r="S44" s="12" t="s">
        <v>278</v>
      </c>
      <c r="T44" s="12" t="s">
        <v>279</v>
      </c>
      <c r="U44" s="12" t="s">
        <v>280</v>
      </c>
      <c r="V44" s="12" t="s">
        <v>1378</v>
      </c>
      <c r="W44" s="12" t="s">
        <v>1378</v>
      </c>
      <c r="X44" s="12" t="s">
        <v>378</v>
      </c>
      <c r="Y44" s="12" t="s">
        <v>366</v>
      </c>
      <c r="Z44" s="12" t="s">
        <v>367</v>
      </c>
      <c r="AA44" s="12"/>
      <c r="AB44" s="12"/>
      <c r="AC44" s="15" t="s">
        <v>33</v>
      </c>
      <c r="AD44">
        <v>1</v>
      </c>
      <c r="AE44">
        <v>5</v>
      </c>
      <c r="AF44">
        <v>109</v>
      </c>
      <c r="AG44">
        <v>114</v>
      </c>
      <c r="AH44" t="s">
        <v>1678</v>
      </c>
      <c r="AI44">
        <v>109</v>
      </c>
    </row>
    <row r="45" spans="1:35">
      <c r="A45" t="str">
        <f t="shared" si="0"/>
        <v>118304300110003004</v>
      </c>
      <c r="B45" s="12" t="s">
        <v>361</v>
      </c>
      <c r="C45" s="12" t="s">
        <v>19</v>
      </c>
      <c r="D45" s="12" t="s">
        <v>89</v>
      </c>
      <c r="E45" s="12" t="s">
        <v>268</v>
      </c>
      <c r="F45" s="12" t="s">
        <v>37</v>
      </c>
      <c r="G45" s="12" t="s">
        <v>350</v>
      </c>
      <c r="H45" s="12" t="s">
        <v>282</v>
      </c>
      <c r="I45" s="12" t="s">
        <v>362</v>
      </c>
      <c r="J45" s="12" t="s">
        <v>413</v>
      </c>
      <c r="K45" s="12" t="s">
        <v>269</v>
      </c>
      <c r="L45" s="12" t="s">
        <v>273</v>
      </c>
      <c r="M45" s="12">
        <v>1</v>
      </c>
      <c r="N45" s="12" t="s">
        <v>396</v>
      </c>
      <c r="O45" s="12" t="s">
        <v>342</v>
      </c>
      <c r="P45" s="12" t="s">
        <v>329</v>
      </c>
      <c r="Q45" s="12" t="s">
        <v>397</v>
      </c>
      <c r="R45" s="12" t="s">
        <v>398</v>
      </c>
      <c r="S45" s="12" t="s">
        <v>1403</v>
      </c>
      <c r="T45" s="12" t="s">
        <v>279</v>
      </c>
      <c r="U45" s="12" t="s">
        <v>280</v>
      </c>
      <c r="V45" s="12" t="s">
        <v>1378</v>
      </c>
      <c r="W45" s="12" t="s">
        <v>1378</v>
      </c>
      <c r="X45" s="12" t="s">
        <v>378</v>
      </c>
      <c r="Y45" s="12" t="s">
        <v>366</v>
      </c>
      <c r="Z45" s="12" t="s">
        <v>367</v>
      </c>
      <c r="AA45" s="12"/>
      <c r="AB45" s="12"/>
      <c r="AC45" s="15" t="s">
        <v>33</v>
      </c>
      <c r="AD45">
        <v>1</v>
      </c>
      <c r="AE45">
        <v>3</v>
      </c>
      <c r="AF45">
        <v>8</v>
      </c>
      <c r="AG45">
        <v>11</v>
      </c>
      <c r="AH45" t="s">
        <v>1584</v>
      </c>
      <c r="AI45">
        <v>8</v>
      </c>
    </row>
    <row r="46" spans="1:35">
      <c r="A46" t="str">
        <f t="shared" si="0"/>
        <v>118304300110004001</v>
      </c>
      <c r="B46" s="12" t="s">
        <v>361</v>
      </c>
      <c r="C46" s="12" t="s">
        <v>19</v>
      </c>
      <c r="D46" s="12" t="s">
        <v>205</v>
      </c>
      <c r="E46" s="12" t="s">
        <v>268</v>
      </c>
      <c r="F46" s="12" t="s">
        <v>38</v>
      </c>
      <c r="G46" s="12" t="s">
        <v>350</v>
      </c>
      <c r="H46" s="12" t="s">
        <v>282</v>
      </c>
      <c r="I46" s="12" t="s">
        <v>362</v>
      </c>
      <c r="J46" s="12" t="s">
        <v>414</v>
      </c>
      <c r="K46" s="12" t="s">
        <v>269</v>
      </c>
      <c r="L46" s="12" t="s">
        <v>273</v>
      </c>
      <c r="M46" s="12">
        <v>2</v>
      </c>
      <c r="N46" s="12" t="s">
        <v>364</v>
      </c>
      <c r="O46" s="12" t="s">
        <v>342</v>
      </c>
      <c r="P46" s="12" t="s">
        <v>329</v>
      </c>
      <c r="Q46" s="12" t="s">
        <v>356</v>
      </c>
      <c r="R46" s="12" t="s">
        <v>278</v>
      </c>
      <c r="S46" s="12" t="s">
        <v>278</v>
      </c>
      <c r="T46" s="12" t="s">
        <v>279</v>
      </c>
      <c r="U46" s="12" t="s">
        <v>280</v>
      </c>
      <c r="V46" s="12" t="s">
        <v>1405</v>
      </c>
      <c r="W46" s="12" t="s">
        <v>1405</v>
      </c>
      <c r="X46" s="12" t="s">
        <v>365</v>
      </c>
      <c r="Y46" s="12" t="s">
        <v>366</v>
      </c>
      <c r="Z46" s="12" t="s">
        <v>367</v>
      </c>
      <c r="AA46" s="12"/>
      <c r="AB46" s="12"/>
      <c r="AC46" s="15" t="s">
        <v>33</v>
      </c>
      <c r="AD46">
        <v>2</v>
      </c>
      <c r="AE46">
        <v>2</v>
      </c>
      <c r="AF46">
        <v>11</v>
      </c>
      <c r="AG46">
        <v>13</v>
      </c>
      <c r="AH46" t="s">
        <v>1552</v>
      </c>
      <c r="AI46">
        <v>5.5</v>
      </c>
    </row>
    <row r="47" spans="1:35">
      <c r="A47" t="str">
        <f t="shared" si="0"/>
        <v>118304300110004002</v>
      </c>
      <c r="B47" s="12" t="s">
        <v>361</v>
      </c>
      <c r="C47" s="12" t="s">
        <v>19</v>
      </c>
      <c r="D47" s="12" t="s">
        <v>205</v>
      </c>
      <c r="E47" s="12" t="s">
        <v>268</v>
      </c>
      <c r="F47" s="12" t="s">
        <v>39</v>
      </c>
      <c r="G47" s="12" t="s">
        <v>350</v>
      </c>
      <c r="H47" s="12" t="s">
        <v>282</v>
      </c>
      <c r="I47" s="12" t="s">
        <v>362</v>
      </c>
      <c r="J47" s="12" t="s">
        <v>415</v>
      </c>
      <c r="K47" s="12" t="s">
        <v>269</v>
      </c>
      <c r="L47" s="12" t="s">
        <v>273</v>
      </c>
      <c r="M47" s="12">
        <v>3</v>
      </c>
      <c r="N47" s="12" t="s">
        <v>369</v>
      </c>
      <c r="O47" s="12" t="s">
        <v>342</v>
      </c>
      <c r="P47" s="12" t="s">
        <v>329</v>
      </c>
      <c r="Q47" s="12" t="s">
        <v>356</v>
      </c>
      <c r="R47" s="12" t="s">
        <v>278</v>
      </c>
      <c r="S47" s="12" t="s">
        <v>278</v>
      </c>
      <c r="T47" s="12" t="s">
        <v>279</v>
      </c>
      <c r="U47" s="12" t="s">
        <v>280</v>
      </c>
      <c r="V47" s="12" t="s">
        <v>1405</v>
      </c>
      <c r="W47" s="12" t="s">
        <v>1405</v>
      </c>
      <c r="X47" s="12" t="s">
        <v>370</v>
      </c>
      <c r="Y47" s="12" t="s">
        <v>366</v>
      </c>
      <c r="Z47" s="12" t="s">
        <v>367</v>
      </c>
      <c r="AA47" s="12"/>
      <c r="AB47" s="12"/>
      <c r="AC47" s="15" t="s">
        <v>33</v>
      </c>
      <c r="AD47">
        <v>3</v>
      </c>
      <c r="AE47">
        <v>0</v>
      </c>
      <c r="AF47">
        <v>17</v>
      </c>
      <c r="AG47">
        <v>17</v>
      </c>
      <c r="AH47" t="s">
        <v>1552</v>
      </c>
      <c r="AI47">
        <v>5.666666666666667</v>
      </c>
    </row>
    <row r="48" spans="1:35">
      <c r="A48" t="str">
        <f t="shared" si="0"/>
        <v>118304300110004003</v>
      </c>
      <c r="B48" s="12" t="s">
        <v>361</v>
      </c>
      <c r="C48" s="12" t="s">
        <v>19</v>
      </c>
      <c r="D48" s="12" t="s">
        <v>205</v>
      </c>
      <c r="E48" s="12" t="s">
        <v>268</v>
      </c>
      <c r="F48" s="12" t="s">
        <v>40</v>
      </c>
      <c r="G48" s="12" t="s">
        <v>350</v>
      </c>
      <c r="H48" s="12" t="s">
        <v>282</v>
      </c>
      <c r="I48" s="12" t="s">
        <v>362</v>
      </c>
      <c r="J48" s="12" t="s">
        <v>416</v>
      </c>
      <c r="K48" s="12" t="s">
        <v>269</v>
      </c>
      <c r="L48" s="12" t="s">
        <v>273</v>
      </c>
      <c r="M48" s="12">
        <v>1</v>
      </c>
      <c r="N48" s="12" t="s">
        <v>417</v>
      </c>
      <c r="O48" s="12" t="s">
        <v>342</v>
      </c>
      <c r="P48" s="12" t="s">
        <v>329</v>
      </c>
      <c r="Q48" s="12" t="s">
        <v>356</v>
      </c>
      <c r="R48" s="12" t="s">
        <v>278</v>
      </c>
      <c r="S48" s="12" t="s">
        <v>278</v>
      </c>
      <c r="T48" s="12" t="s">
        <v>279</v>
      </c>
      <c r="U48" s="12" t="s">
        <v>280</v>
      </c>
      <c r="V48" s="12" t="s">
        <v>1405</v>
      </c>
      <c r="W48" s="12" t="s">
        <v>1405</v>
      </c>
      <c r="X48" s="12" t="s">
        <v>378</v>
      </c>
      <c r="Y48" s="12" t="s">
        <v>366</v>
      </c>
      <c r="Z48" s="12" t="s">
        <v>367</v>
      </c>
      <c r="AA48" s="12"/>
      <c r="AB48" s="12"/>
      <c r="AC48" s="15" t="s">
        <v>33</v>
      </c>
      <c r="AD48">
        <v>1</v>
      </c>
      <c r="AE48">
        <v>2</v>
      </c>
      <c r="AF48">
        <v>128</v>
      </c>
      <c r="AG48">
        <v>130</v>
      </c>
      <c r="AH48" t="s">
        <v>1656</v>
      </c>
      <c r="AI48">
        <v>128</v>
      </c>
    </row>
    <row r="49" spans="1:35">
      <c r="A49" t="str">
        <f t="shared" si="0"/>
        <v>118304300110004004</v>
      </c>
      <c r="B49" s="12" t="s">
        <v>361</v>
      </c>
      <c r="C49" s="12" t="s">
        <v>19</v>
      </c>
      <c r="D49" s="12" t="s">
        <v>205</v>
      </c>
      <c r="E49" s="12" t="s">
        <v>268</v>
      </c>
      <c r="F49" s="12" t="s">
        <v>41</v>
      </c>
      <c r="G49" s="12" t="s">
        <v>350</v>
      </c>
      <c r="H49" s="12" t="s">
        <v>282</v>
      </c>
      <c r="I49" s="12" t="s">
        <v>362</v>
      </c>
      <c r="J49" s="12" t="s">
        <v>418</v>
      </c>
      <c r="K49" s="12" t="s">
        <v>269</v>
      </c>
      <c r="L49" s="12" t="s">
        <v>273</v>
      </c>
      <c r="M49" s="12">
        <v>1</v>
      </c>
      <c r="N49" s="12" t="s">
        <v>396</v>
      </c>
      <c r="O49" s="12" t="s">
        <v>342</v>
      </c>
      <c r="P49" s="12" t="s">
        <v>329</v>
      </c>
      <c r="Q49" s="12" t="s">
        <v>397</v>
      </c>
      <c r="R49" s="12" t="s">
        <v>398</v>
      </c>
      <c r="S49" s="12" t="s">
        <v>1403</v>
      </c>
      <c r="T49" s="12" t="s">
        <v>279</v>
      </c>
      <c r="U49" s="12" t="s">
        <v>280</v>
      </c>
      <c r="V49" s="12" t="s">
        <v>1405</v>
      </c>
      <c r="W49" s="12" t="s">
        <v>1405</v>
      </c>
      <c r="X49" s="12" t="s">
        <v>378</v>
      </c>
      <c r="Y49" s="12" t="s">
        <v>366</v>
      </c>
      <c r="Z49" s="12" t="s">
        <v>367</v>
      </c>
      <c r="AA49" s="12"/>
      <c r="AB49" s="12"/>
      <c r="AC49" s="15" t="s">
        <v>33</v>
      </c>
      <c r="AD49">
        <v>1</v>
      </c>
      <c r="AE49">
        <v>3</v>
      </c>
      <c r="AF49">
        <v>8</v>
      </c>
      <c r="AG49">
        <v>11</v>
      </c>
      <c r="AH49" t="s">
        <v>1584</v>
      </c>
      <c r="AI49">
        <v>8</v>
      </c>
    </row>
    <row r="50" spans="1:35">
      <c r="A50" t="str">
        <f t="shared" si="0"/>
        <v>118304300149004001</v>
      </c>
      <c r="B50" s="12" t="s">
        <v>361</v>
      </c>
      <c r="C50" s="12" t="s">
        <v>19</v>
      </c>
      <c r="D50" s="12" t="s">
        <v>205</v>
      </c>
      <c r="E50" s="12" t="s">
        <v>268</v>
      </c>
      <c r="F50" s="12" t="s">
        <v>419</v>
      </c>
      <c r="G50" s="12" t="s">
        <v>399</v>
      </c>
      <c r="H50" s="12" t="s">
        <v>282</v>
      </c>
      <c r="I50" s="12" t="s">
        <v>362</v>
      </c>
      <c r="J50" s="12" t="s">
        <v>420</v>
      </c>
      <c r="K50" s="12" t="s">
        <v>269</v>
      </c>
      <c r="L50" s="12" t="s">
        <v>273</v>
      </c>
      <c r="M50" s="12">
        <v>1</v>
      </c>
      <c r="N50" s="12" t="s">
        <v>364</v>
      </c>
      <c r="O50" s="12" t="s">
        <v>342</v>
      </c>
      <c r="P50" s="12" t="s">
        <v>329</v>
      </c>
      <c r="Q50" s="12" t="s">
        <v>356</v>
      </c>
      <c r="R50" s="12" t="s">
        <v>402</v>
      </c>
      <c r="S50" s="12" t="s">
        <v>278</v>
      </c>
      <c r="T50" s="12" t="s">
        <v>279</v>
      </c>
      <c r="U50" s="12" t="s">
        <v>280</v>
      </c>
      <c r="V50" s="12" t="s">
        <v>1405</v>
      </c>
      <c r="W50" s="12" t="s">
        <v>1405</v>
      </c>
      <c r="X50" s="12" t="s">
        <v>421</v>
      </c>
      <c r="Y50" s="12" t="s">
        <v>366</v>
      </c>
      <c r="Z50" s="12" t="s">
        <v>367</v>
      </c>
      <c r="AA50" s="12"/>
      <c r="AB50" s="12"/>
      <c r="AC50" s="15" t="s">
        <v>33</v>
      </c>
      <c r="AD50">
        <v>1</v>
      </c>
      <c r="AE50">
        <v>0</v>
      </c>
      <c r="AF50">
        <v>0</v>
      </c>
      <c r="AG50">
        <v>0</v>
      </c>
      <c r="AH50" t="s">
        <v>1569</v>
      </c>
      <c r="AI50">
        <v>0</v>
      </c>
    </row>
    <row r="51" spans="1:35">
      <c r="A51" t="str">
        <f t="shared" si="0"/>
        <v>125303300110001004</v>
      </c>
      <c r="B51" s="12" t="s">
        <v>422</v>
      </c>
      <c r="C51" s="12" t="s">
        <v>42</v>
      </c>
      <c r="D51" s="12" t="s">
        <v>423</v>
      </c>
      <c r="E51" s="12" t="s">
        <v>268</v>
      </c>
      <c r="F51" s="12" t="s">
        <v>424</v>
      </c>
      <c r="G51" s="12" t="s">
        <v>350</v>
      </c>
      <c r="H51" s="12" t="s">
        <v>282</v>
      </c>
      <c r="I51" s="12" t="s">
        <v>425</v>
      </c>
      <c r="J51" s="12" t="s">
        <v>374</v>
      </c>
      <c r="K51" s="12" t="s">
        <v>269</v>
      </c>
      <c r="L51" s="12" t="s">
        <v>426</v>
      </c>
      <c r="M51" s="12">
        <v>2</v>
      </c>
      <c r="N51" s="12" t="s">
        <v>427</v>
      </c>
      <c r="O51" s="12" t="s">
        <v>342</v>
      </c>
      <c r="P51" s="12" t="s">
        <v>329</v>
      </c>
      <c r="Q51" s="12" t="s">
        <v>356</v>
      </c>
      <c r="R51" s="12" t="s">
        <v>278</v>
      </c>
      <c r="S51" s="12" t="s">
        <v>278</v>
      </c>
      <c r="T51" s="12" t="s">
        <v>279</v>
      </c>
      <c r="U51" s="12" t="s">
        <v>357</v>
      </c>
      <c r="V51" s="12" t="s">
        <v>1402</v>
      </c>
      <c r="W51" s="12" t="s">
        <v>1402</v>
      </c>
      <c r="X51" s="12" t="s">
        <v>428</v>
      </c>
      <c r="Y51" s="12" t="s">
        <v>429</v>
      </c>
      <c r="Z51" s="12" t="s">
        <v>430</v>
      </c>
      <c r="AA51" s="12" t="s">
        <v>431</v>
      </c>
      <c r="AB51" s="12"/>
      <c r="AC51" s="15" t="s">
        <v>7</v>
      </c>
      <c r="AD51">
        <v>2</v>
      </c>
      <c r="AE51">
        <v>3</v>
      </c>
      <c r="AF51">
        <v>92</v>
      </c>
      <c r="AG51">
        <v>95</v>
      </c>
      <c r="AH51" t="s">
        <v>1596</v>
      </c>
      <c r="AI51">
        <v>46</v>
      </c>
    </row>
    <row r="52" spans="1:35">
      <c r="A52" t="str">
        <f t="shared" si="0"/>
        <v>125303300110001005</v>
      </c>
      <c r="B52" s="12" t="s">
        <v>422</v>
      </c>
      <c r="C52" s="12" t="s">
        <v>42</v>
      </c>
      <c r="D52" s="12" t="s">
        <v>423</v>
      </c>
      <c r="E52" s="12" t="s">
        <v>268</v>
      </c>
      <c r="F52" s="12" t="s">
        <v>432</v>
      </c>
      <c r="G52" s="12" t="s">
        <v>350</v>
      </c>
      <c r="H52" s="12" t="s">
        <v>282</v>
      </c>
      <c r="I52" s="12" t="s">
        <v>425</v>
      </c>
      <c r="J52" s="12" t="s">
        <v>376</v>
      </c>
      <c r="K52" s="12" t="s">
        <v>269</v>
      </c>
      <c r="L52" s="12" t="s">
        <v>426</v>
      </c>
      <c r="M52" s="12">
        <v>2</v>
      </c>
      <c r="N52" s="12" t="s">
        <v>433</v>
      </c>
      <c r="O52" s="12" t="s">
        <v>342</v>
      </c>
      <c r="P52" s="12" t="s">
        <v>329</v>
      </c>
      <c r="Q52" s="12" t="s">
        <v>356</v>
      </c>
      <c r="R52" s="12" t="s">
        <v>278</v>
      </c>
      <c r="S52" s="12" t="s">
        <v>278</v>
      </c>
      <c r="T52" s="12" t="s">
        <v>279</v>
      </c>
      <c r="U52" s="12" t="s">
        <v>357</v>
      </c>
      <c r="V52" s="12" t="s">
        <v>1378</v>
      </c>
      <c r="W52" s="12" t="s">
        <v>1378</v>
      </c>
      <c r="X52" s="12" t="s">
        <v>428</v>
      </c>
      <c r="Y52" s="12" t="s">
        <v>429</v>
      </c>
      <c r="Z52" s="12" t="s">
        <v>430</v>
      </c>
      <c r="AA52" s="12" t="s">
        <v>431</v>
      </c>
      <c r="AB52" s="12"/>
      <c r="AC52" s="15" t="s">
        <v>33</v>
      </c>
      <c r="AD52">
        <v>2</v>
      </c>
      <c r="AE52">
        <v>10</v>
      </c>
      <c r="AF52">
        <v>129</v>
      </c>
      <c r="AG52">
        <v>139</v>
      </c>
      <c r="AH52" t="s">
        <v>1679</v>
      </c>
      <c r="AI52">
        <v>64.5</v>
      </c>
    </row>
    <row r="53" spans="1:35">
      <c r="A53" t="str">
        <f t="shared" si="0"/>
        <v>125303300110001006</v>
      </c>
      <c r="B53" s="12" t="s">
        <v>422</v>
      </c>
      <c r="C53" s="12" t="s">
        <v>42</v>
      </c>
      <c r="D53" s="12" t="s">
        <v>423</v>
      </c>
      <c r="E53" s="12" t="s">
        <v>268</v>
      </c>
      <c r="F53" s="12" t="s">
        <v>432</v>
      </c>
      <c r="G53" s="12" t="s">
        <v>350</v>
      </c>
      <c r="H53" s="12" t="s">
        <v>282</v>
      </c>
      <c r="I53" s="12" t="s">
        <v>425</v>
      </c>
      <c r="J53" s="12" t="s">
        <v>379</v>
      </c>
      <c r="K53" s="12" t="s">
        <v>269</v>
      </c>
      <c r="L53" s="12" t="s">
        <v>426</v>
      </c>
      <c r="M53" s="12">
        <v>1</v>
      </c>
      <c r="N53" s="12" t="s">
        <v>434</v>
      </c>
      <c r="O53" s="12" t="s">
        <v>342</v>
      </c>
      <c r="P53" s="12" t="s">
        <v>329</v>
      </c>
      <c r="Q53" s="12" t="s">
        <v>356</v>
      </c>
      <c r="R53" s="12" t="s">
        <v>278</v>
      </c>
      <c r="S53" s="12" t="s">
        <v>278</v>
      </c>
      <c r="T53" s="12" t="s">
        <v>279</v>
      </c>
      <c r="U53" s="12" t="s">
        <v>357</v>
      </c>
      <c r="V53" s="12" t="s">
        <v>1378</v>
      </c>
      <c r="W53" s="12" t="s">
        <v>1378</v>
      </c>
      <c r="X53" s="12" t="s">
        <v>428</v>
      </c>
      <c r="Y53" s="12" t="s">
        <v>429</v>
      </c>
      <c r="Z53" s="12" t="s">
        <v>430</v>
      </c>
      <c r="AA53" s="12" t="s">
        <v>431</v>
      </c>
      <c r="AB53" s="12"/>
      <c r="AC53" s="15" t="s">
        <v>33</v>
      </c>
      <c r="AD53">
        <v>1</v>
      </c>
      <c r="AE53">
        <v>1</v>
      </c>
      <c r="AF53">
        <v>3</v>
      </c>
      <c r="AG53">
        <v>4</v>
      </c>
      <c r="AH53" t="s">
        <v>280</v>
      </c>
      <c r="AI53">
        <v>3</v>
      </c>
    </row>
    <row r="54" spans="1:35">
      <c r="A54" t="str">
        <f t="shared" si="0"/>
        <v>125303300110001007</v>
      </c>
      <c r="B54" s="12" t="s">
        <v>422</v>
      </c>
      <c r="C54" s="12" t="s">
        <v>42</v>
      </c>
      <c r="D54" s="12" t="s">
        <v>423</v>
      </c>
      <c r="E54" s="12" t="s">
        <v>268</v>
      </c>
      <c r="F54" s="12" t="s">
        <v>432</v>
      </c>
      <c r="G54" s="12" t="s">
        <v>350</v>
      </c>
      <c r="H54" s="12" t="s">
        <v>282</v>
      </c>
      <c r="I54" s="12" t="s">
        <v>425</v>
      </c>
      <c r="J54" s="12" t="s">
        <v>383</v>
      </c>
      <c r="K54" s="12" t="s">
        <v>269</v>
      </c>
      <c r="L54" s="12" t="s">
        <v>426</v>
      </c>
      <c r="M54" s="12">
        <v>1</v>
      </c>
      <c r="N54" s="12" t="s">
        <v>435</v>
      </c>
      <c r="O54" s="12" t="s">
        <v>275</v>
      </c>
      <c r="P54" s="12" t="s">
        <v>276</v>
      </c>
      <c r="Q54" s="12" t="s">
        <v>356</v>
      </c>
      <c r="R54" s="12" t="s">
        <v>278</v>
      </c>
      <c r="S54" s="12" t="s">
        <v>278</v>
      </c>
      <c r="T54" s="12" t="s">
        <v>279</v>
      </c>
      <c r="U54" s="12" t="s">
        <v>357</v>
      </c>
      <c r="V54" s="12" t="s">
        <v>1378</v>
      </c>
      <c r="W54" s="12" t="s">
        <v>1378</v>
      </c>
      <c r="X54" s="12" t="s">
        <v>428</v>
      </c>
      <c r="Y54" s="12" t="s">
        <v>429</v>
      </c>
      <c r="Z54" s="12" t="s">
        <v>430</v>
      </c>
      <c r="AA54" s="12" t="s">
        <v>431</v>
      </c>
      <c r="AB54" s="12"/>
      <c r="AC54" s="15" t="s">
        <v>33</v>
      </c>
      <c r="AD54">
        <v>1</v>
      </c>
      <c r="AE54">
        <v>0</v>
      </c>
      <c r="AF54">
        <v>3</v>
      </c>
      <c r="AG54">
        <v>3</v>
      </c>
      <c r="AH54" t="s">
        <v>280</v>
      </c>
      <c r="AI54">
        <v>3</v>
      </c>
    </row>
    <row r="55" spans="1:35">
      <c r="A55" t="str">
        <f t="shared" si="0"/>
        <v>125303300110001008</v>
      </c>
      <c r="B55" s="12" t="s">
        <v>422</v>
      </c>
      <c r="C55" s="12" t="s">
        <v>42</v>
      </c>
      <c r="D55" s="12" t="s">
        <v>423</v>
      </c>
      <c r="E55" s="12" t="s">
        <v>268</v>
      </c>
      <c r="F55" s="12" t="s">
        <v>436</v>
      </c>
      <c r="G55" s="12" t="s">
        <v>350</v>
      </c>
      <c r="H55" s="12" t="s">
        <v>282</v>
      </c>
      <c r="I55" s="12" t="s">
        <v>425</v>
      </c>
      <c r="J55" s="12" t="s">
        <v>386</v>
      </c>
      <c r="K55" s="12" t="s">
        <v>269</v>
      </c>
      <c r="L55" s="12" t="s">
        <v>426</v>
      </c>
      <c r="M55" s="12">
        <v>1</v>
      </c>
      <c r="N55" s="12" t="s">
        <v>437</v>
      </c>
      <c r="O55" s="12" t="s">
        <v>318</v>
      </c>
      <c r="P55" s="12" t="s">
        <v>319</v>
      </c>
      <c r="Q55" s="12" t="s">
        <v>356</v>
      </c>
      <c r="R55" s="12" t="s">
        <v>278</v>
      </c>
      <c r="S55" s="12" t="s">
        <v>278</v>
      </c>
      <c r="T55" s="12" t="s">
        <v>279</v>
      </c>
      <c r="U55" s="12" t="s">
        <v>357</v>
      </c>
      <c r="V55" s="12" t="s">
        <v>1396</v>
      </c>
      <c r="W55" s="12" t="s">
        <v>1396</v>
      </c>
      <c r="X55" s="12" t="s">
        <v>428</v>
      </c>
      <c r="Y55" s="12" t="s">
        <v>429</v>
      </c>
      <c r="Z55" s="12" t="s">
        <v>430</v>
      </c>
      <c r="AA55" s="12" t="s">
        <v>431</v>
      </c>
      <c r="AB55" s="12"/>
      <c r="AC55" s="15" t="s">
        <v>15</v>
      </c>
      <c r="AD55">
        <v>1</v>
      </c>
      <c r="AE55">
        <v>0</v>
      </c>
      <c r="AF55">
        <v>0</v>
      </c>
      <c r="AG55">
        <v>0</v>
      </c>
      <c r="AH55" t="s">
        <v>1569</v>
      </c>
      <c r="AI55">
        <v>0</v>
      </c>
    </row>
    <row r="56" spans="1:35">
      <c r="A56" t="str">
        <f t="shared" si="0"/>
        <v>125303300110001009</v>
      </c>
      <c r="B56" s="12" t="s">
        <v>422</v>
      </c>
      <c r="C56" s="12" t="s">
        <v>42</v>
      </c>
      <c r="D56" s="12" t="s">
        <v>423</v>
      </c>
      <c r="E56" s="12" t="s">
        <v>268</v>
      </c>
      <c r="F56" s="12" t="s">
        <v>436</v>
      </c>
      <c r="G56" s="12" t="s">
        <v>350</v>
      </c>
      <c r="H56" s="12" t="s">
        <v>282</v>
      </c>
      <c r="I56" s="12" t="s">
        <v>425</v>
      </c>
      <c r="J56" s="12" t="s">
        <v>388</v>
      </c>
      <c r="K56" s="12" t="s">
        <v>269</v>
      </c>
      <c r="L56" s="12" t="s">
        <v>426</v>
      </c>
      <c r="M56" s="12">
        <v>1</v>
      </c>
      <c r="N56" s="12" t="s">
        <v>438</v>
      </c>
      <c r="O56" s="12" t="s">
        <v>342</v>
      </c>
      <c r="P56" s="12" t="s">
        <v>329</v>
      </c>
      <c r="Q56" s="12" t="s">
        <v>356</v>
      </c>
      <c r="R56" s="12" t="s">
        <v>278</v>
      </c>
      <c r="S56" s="12" t="s">
        <v>278</v>
      </c>
      <c r="T56" s="12" t="s">
        <v>279</v>
      </c>
      <c r="U56" s="12" t="s">
        <v>357</v>
      </c>
      <c r="V56" s="12" t="s">
        <v>1396</v>
      </c>
      <c r="W56" s="12" t="s">
        <v>1396</v>
      </c>
      <c r="X56" s="12" t="s">
        <v>428</v>
      </c>
      <c r="Y56" s="12" t="s">
        <v>429</v>
      </c>
      <c r="Z56" s="12" t="s">
        <v>430</v>
      </c>
      <c r="AA56" s="12" t="s">
        <v>431</v>
      </c>
      <c r="AB56" s="12"/>
      <c r="AC56" s="15" t="s">
        <v>15</v>
      </c>
      <c r="AD56">
        <v>1</v>
      </c>
      <c r="AE56">
        <v>0</v>
      </c>
      <c r="AF56">
        <v>64</v>
      </c>
      <c r="AG56">
        <v>64</v>
      </c>
      <c r="AH56" t="s">
        <v>1616</v>
      </c>
      <c r="AI56">
        <v>64</v>
      </c>
    </row>
    <row r="57" spans="1:35">
      <c r="A57" t="str">
        <f t="shared" si="0"/>
        <v>125303300110001010</v>
      </c>
      <c r="B57" s="12" t="s">
        <v>422</v>
      </c>
      <c r="C57" s="12" t="s">
        <v>42</v>
      </c>
      <c r="D57" s="12" t="s">
        <v>423</v>
      </c>
      <c r="E57" s="12" t="s">
        <v>268</v>
      </c>
      <c r="F57" s="12" t="s">
        <v>439</v>
      </c>
      <c r="G57" s="12" t="s">
        <v>350</v>
      </c>
      <c r="H57" s="12" t="s">
        <v>282</v>
      </c>
      <c r="I57" s="12" t="s">
        <v>425</v>
      </c>
      <c r="J57" s="12" t="s">
        <v>391</v>
      </c>
      <c r="K57" s="12" t="s">
        <v>269</v>
      </c>
      <c r="L57" s="12" t="s">
        <v>426</v>
      </c>
      <c r="M57" s="12">
        <v>1</v>
      </c>
      <c r="N57" s="12" t="s">
        <v>440</v>
      </c>
      <c r="O57" s="12" t="s">
        <v>275</v>
      </c>
      <c r="P57" s="12" t="s">
        <v>276</v>
      </c>
      <c r="Q57" s="12" t="s">
        <v>356</v>
      </c>
      <c r="R57" s="12" t="s">
        <v>278</v>
      </c>
      <c r="S57" s="12" t="s">
        <v>278</v>
      </c>
      <c r="T57" s="12" t="s">
        <v>279</v>
      </c>
      <c r="U57" s="12" t="s">
        <v>357</v>
      </c>
      <c r="V57" s="12" t="s">
        <v>1355</v>
      </c>
      <c r="W57" s="12" t="s">
        <v>1355</v>
      </c>
      <c r="X57" s="12" t="s">
        <v>428</v>
      </c>
      <c r="Y57" s="12" t="s">
        <v>429</v>
      </c>
      <c r="Z57" s="12" t="s">
        <v>430</v>
      </c>
      <c r="AA57" s="12" t="s">
        <v>431</v>
      </c>
      <c r="AB57" s="12"/>
      <c r="AC57" s="15" t="s">
        <v>61</v>
      </c>
      <c r="AD57">
        <v>1</v>
      </c>
      <c r="AE57">
        <v>0</v>
      </c>
      <c r="AF57">
        <v>6</v>
      </c>
      <c r="AG57">
        <v>6</v>
      </c>
      <c r="AH57" t="s">
        <v>1552</v>
      </c>
      <c r="AI57">
        <v>6</v>
      </c>
    </row>
    <row r="58" spans="1:35">
      <c r="A58" t="str">
        <f t="shared" si="0"/>
        <v>125303300110001011</v>
      </c>
      <c r="B58" s="12" t="s">
        <v>422</v>
      </c>
      <c r="C58" s="12" t="s">
        <v>42</v>
      </c>
      <c r="D58" s="12" t="s">
        <v>423</v>
      </c>
      <c r="E58" s="12" t="s">
        <v>268</v>
      </c>
      <c r="F58" s="12" t="s">
        <v>439</v>
      </c>
      <c r="G58" s="12" t="s">
        <v>350</v>
      </c>
      <c r="H58" s="12" t="s">
        <v>282</v>
      </c>
      <c r="I58" s="12" t="s">
        <v>425</v>
      </c>
      <c r="J58" s="12" t="s">
        <v>395</v>
      </c>
      <c r="K58" s="12" t="s">
        <v>269</v>
      </c>
      <c r="L58" s="12" t="s">
        <v>426</v>
      </c>
      <c r="M58" s="12">
        <v>1</v>
      </c>
      <c r="N58" s="12" t="s">
        <v>441</v>
      </c>
      <c r="O58" s="12" t="s">
        <v>342</v>
      </c>
      <c r="P58" s="12" t="s">
        <v>329</v>
      </c>
      <c r="Q58" s="12" t="s">
        <v>356</v>
      </c>
      <c r="R58" s="12" t="s">
        <v>278</v>
      </c>
      <c r="S58" s="12" t="s">
        <v>278</v>
      </c>
      <c r="T58" s="12" t="s">
        <v>279</v>
      </c>
      <c r="U58" s="12" t="s">
        <v>357</v>
      </c>
      <c r="V58" s="12" t="s">
        <v>1355</v>
      </c>
      <c r="W58" s="12" t="s">
        <v>1355</v>
      </c>
      <c r="X58" s="12" t="s">
        <v>428</v>
      </c>
      <c r="Y58" s="12" t="s">
        <v>429</v>
      </c>
      <c r="Z58" s="12" t="s">
        <v>430</v>
      </c>
      <c r="AA58" s="12" t="s">
        <v>431</v>
      </c>
      <c r="AB58" s="12"/>
      <c r="AC58" s="15" t="s">
        <v>61</v>
      </c>
      <c r="AD58">
        <v>1</v>
      </c>
      <c r="AE58">
        <v>0</v>
      </c>
      <c r="AF58">
        <v>5</v>
      </c>
      <c r="AG58">
        <v>5</v>
      </c>
      <c r="AH58" t="s">
        <v>357</v>
      </c>
      <c r="AI58">
        <v>5</v>
      </c>
    </row>
    <row r="59" spans="1:35">
      <c r="A59" t="str">
        <f t="shared" si="0"/>
        <v>125303300110001012</v>
      </c>
      <c r="B59" s="12" t="s">
        <v>422</v>
      </c>
      <c r="C59" s="12" t="s">
        <v>42</v>
      </c>
      <c r="D59" s="12" t="s">
        <v>423</v>
      </c>
      <c r="E59" s="12" t="s">
        <v>268</v>
      </c>
      <c r="F59" s="12" t="s">
        <v>442</v>
      </c>
      <c r="G59" s="12" t="s">
        <v>350</v>
      </c>
      <c r="H59" s="12" t="s">
        <v>282</v>
      </c>
      <c r="I59" s="12" t="s">
        <v>425</v>
      </c>
      <c r="J59" s="12" t="s">
        <v>443</v>
      </c>
      <c r="K59" s="12" t="s">
        <v>269</v>
      </c>
      <c r="L59" s="12" t="s">
        <v>426</v>
      </c>
      <c r="M59" s="12">
        <v>2</v>
      </c>
      <c r="N59" s="12" t="s">
        <v>444</v>
      </c>
      <c r="O59" s="12" t="s">
        <v>318</v>
      </c>
      <c r="P59" s="12" t="s">
        <v>319</v>
      </c>
      <c r="Q59" s="12" t="s">
        <v>356</v>
      </c>
      <c r="R59" s="12" t="s">
        <v>278</v>
      </c>
      <c r="S59" s="12" t="s">
        <v>278</v>
      </c>
      <c r="T59" s="12" t="s">
        <v>279</v>
      </c>
      <c r="U59" s="12" t="s">
        <v>357</v>
      </c>
      <c r="V59" s="12" t="s">
        <v>1406</v>
      </c>
      <c r="W59" s="12" t="s">
        <v>1406</v>
      </c>
      <c r="X59" s="12" t="s">
        <v>428</v>
      </c>
      <c r="Y59" s="12" t="s">
        <v>429</v>
      </c>
      <c r="Z59" s="12" t="s">
        <v>430</v>
      </c>
      <c r="AA59" s="12" t="s">
        <v>431</v>
      </c>
      <c r="AB59" s="12"/>
      <c r="AC59" s="15" t="s">
        <v>60</v>
      </c>
      <c r="AD59">
        <v>2</v>
      </c>
      <c r="AE59">
        <v>0</v>
      </c>
      <c r="AF59">
        <v>21</v>
      </c>
      <c r="AG59">
        <v>21</v>
      </c>
      <c r="AH59" t="s">
        <v>1563</v>
      </c>
      <c r="AI59">
        <v>10.5</v>
      </c>
    </row>
    <row r="60" spans="1:35">
      <c r="A60" t="str">
        <f t="shared" si="0"/>
        <v>125303300110001013</v>
      </c>
      <c r="B60" s="12" t="s">
        <v>422</v>
      </c>
      <c r="C60" s="12" t="s">
        <v>42</v>
      </c>
      <c r="D60" s="12" t="s">
        <v>423</v>
      </c>
      <c r="E60" s="12" t="s">
        <v>268</v>
      </c>
      <c r="F60" s="12" t="s">
        <v>442</v>
      </c>
      <c r="G60" s="12" t="s">
        <v>350</v>
      </c>
      <c r="H60" s="12" t="s">
        <v>282</v>
      </c>
      <c r="I60" s="12" t="s">
        <v>425</v>
      </c>
      <c r="J60" s="12" t="s">
        <v>445</v>
      </c>
      <c r="K60" s="12" t="s">
        <v>269</v>
      </c>
      <c r="L60" s="12" t="s">
        <v>426</v>
      </c>
      <c r="M60" s="12">
        <v>1</v>
      </c>
      <c r="N60" s="12" t="s">
        <v>446</v>
      </c>
      <c r="O60" s="12" t="s">
        <v>342</v>
      </c>
      <c r="P60" s="12" t="s">
        <v>329</v>
      </c>
      <c r="Q60" s="12" t="s">
        <v>356</v>
      </c>
      <c r="R60" s="12" t="s">
        <v>278</v>
      </c>
      <c r="S60" s="12" t="s">
        <v>278</v>
      </c>
      <c r="T60" s="12" t="s">
        <v>279</v>
      </c>
      <c r="U60" s="12" t="s">
        <v>357</v>
      </c>
      <c r="V60" s="12" t="s">
        <v>1406</v>
      </c>
      <c r="W60" s="12" t="s">
        <v>1406</v>
      </c>
      <c r="X60" s="12" t="s">
        <v>428</v>
      </c>
      <c r="Y60" s="12" t="s">
        <v>429</v>
      </c>
      <c r="Z60" s="12" t="s">
        <v>430</v>
      </c>
      <c r="AA60" s="12" t="s">
        <v>431</v>
      </c>
      <c r="AB60" s="12"/>
      <c r="AC60" s="15" t="s">
        <v>60</v>
      </c>
      <c r="AD60">
        <v>1</v>
      </c>
      <c r="AE60">
        <v>0</v>
      </c>
      <c r="AF60">
        <v>37</v>
      </c>
      <c r="AG60">
        <v>37</v>
      </c>
      <c r="AH60" t="s">
        <v>1593</v>
      </c>
      <c r="AI60">
        <v>37</v>
      </c>
    </row>
    <row r="61" spans="1:35">
      <c r="A61" t="str">
        <f t="shared" si="0"/>
        <v>125303300110001014</v>
      </c>
      <c r="B61" s="12" t="s">
        <v>422</v>
      </c>
      <c r="C61" s="12" t="s">
        <v>42</v>
      </c>
      <c r="D61" s="12" t="s">
        <v>423</v>
      </c>
      <c r="E61" s="12" t="s">
        <v>268</v>
      </c>
      <c r="F61" s="12" t="s">
        <v>447</v>
      </c>
      <c r="G61" s="12" t="s">
        <v>350</v>
      </c>
      <c r="H61" s="12" t="s">
        <v>282</v>
      </c>
      <c r="I61" s="12" t="s">
        <v>425</v>
      </c>
      <c r="J61" s="12" t="s">
        <v>448</v>
      </c>
      <c r="K61" s="12" t="s">
        <v>269</v>
      </c>
      <c r="L61" s="12" t="s">
        <v>426</v>
      </c>
      <c r="M61" s="12">
        <v>2</v>
      </c>
      <c r="N61" s="12" t="s">
        <v>449</v>
      </c>
      <c r="O61" s="12" t="s">
        <v>342</v>
      </c>
      <c r="P61" s="12" t="s">
        <v>329</v>
      </c>
      <c r="Q61" s="12" t="s">
        <v>356</v>
      </c>
      <c r="R61" s="12" t="s">
        <v>278</v>
      </c>
      <c r="S61" s="12" t="s">
        <v>278</v>
      </c>
      <c r="T61" s="12" t="s">
        <v>279</v>
      </c>
      <c r="U61" s="12" t="s">
        <v>357</v>
      </c>
      <c r="V61" s="12" t="s">
        <v>1407</v>
      </c>
      <c r="W61" s="12" t="s">
        <v>1407</v>
      </c>
      <c r="X61" s="12" t="s">
        <v>428</v>
      </c>
      <c r="Y61" s="12" t="s">
        <v>429</v>
      </c>
      <c r="Z61" s="12" t="s">
        <v>430</v>
      </c>
      <c r="AA61" s="12" t="s">
        <v>431</v>
      </c>
      <c r="AB61" s="12"/>
      <c r="AC61" s="15" t="s">
        <v>58</v>
      </c>
      <c r="AD61">
        <v>2</v>
      </c>
      <c r="AE61">
        <v>0</v>
      </c>
      <c r="AF61">
        <v>62</v>
      </c>
      <c r="AG61">
        <v>62</v>
      </c>
      <c r="AH61" t="s">
        <v>1606</v>
      </c>
      <c r="AI61">
        <v>31</v>
      </c>
    </row>
    <row r="62" spans="1:35">
      <c r="A62" t="str">
        <f t="shared" si="0"/>
        <v>125303300110001015</v>
      </c>
      <c r="B62" s="12" t="s">
        <v>422</v>
      </c>
      <c r="C62" s="12" t="s">
        <v>42</v>
      </c>
      <c r="D62" s="12" t="s">
        <v>423</v>
      </c>
      <c r="E62" s="12" t="s">
        <v>268</v>
      </c>
      <c r="F62" s="12" t="s">
        <v>450</v>
      </c>
      <c r="G62" s="12" t="s">
        <v>350</v>
      </c>
      <c r="H62" s="12" t="s">
        <v>282</v>
      </c>
      <c r="I62" s="12" t="s">
        <v>425</v>
      </c>
      <c r="J62" s="12" t="s">
        <v>451</v>
      </c>
      <c r="K62" s="12" t="s">
        <v>269</v>
      </c>
      <c r="L62" s="12" t="s">
        <v>426</v>
      </c>
      <c r="M62" s="12">
        <v>1</v>
      </c>
      <c r="N62" s="12" t="s">
        <v>452</v>
      </c>
      <c r="O62" s="12" t="s">
        <v>342</v>
      </c>
      <c r="P62" s="12" t="s">
        <v>329</v>
      </c>
      <c r="Q62" s="12" t="s">
        <v>356</v>
      </c>
      <c r="R62" s="12" t="s">
        <v>278</v>
      </c>
      <c r="S62" s="12" t="s">
        <v>278</v>
      </c>
      <c r="T62" s="12" t="s">
        <v>279</v>
      </c>
      <c r="U62" s="12" t="s">
        <v>357</v>
      </c>
      <c r="V62" s="12" t="s">
        <v>1399</v>
      </c>
      <c r="W62" s="12" t="s">
        <v>1399</v>
      </c>
      <c r="X62" s="12" t="s">
        <v>428</v>
      </c>
      <c r="Y62" s="12" t="s">
        <v>429</v>
      </c>
      <c r="Z62" s="12" t="s">
        <v>430</v>
      </c>
      <c r="AA62" s="12" t="s">
        <v>431</v>
      </c>
      <c r="AB62" s="12"/>
      <c r="AC62" s="15" t="s">
        <v>55</v>
      </c>
      <c r="AD62">
        <v>1</v>
      </c>
      <c r="AE62">
        <v>0</v>
      </c>
      <c r="AF62">
        <v>9</v>
      </c>
      <c r="AG62">
        <v>9</v>
      </c>
      <c r="AH62" t="s">
        <v>1573</v>
      </c>
      <c r="AI62">
        <v>9</v>
      </c>
    </row>
    <row r="63" spans="1:35">
      <c r="A63" t="str">
        <f t="shared" si="0"/>
        <v>125303300110001016</v>
      </c>
      <c r="B63" s="12" t="s">
        <v>422</v>
      </c>
      <c r="C63" s="12" t="s">
        <v>42</v>
      </c>
      <c r="D63" s="12" t="s">
        <v>423</v>
      </c>
      <c r="E63" s="12" t="s">
        <v>268</v>
      </c>
      <c r="F63" s="12" t="s">
        <v>450</v>
      </c>
      <c r="G63" s="12" t="s">
        <v>350</v>
      </c>
      <c r="H63" s="12" t="s">
        <v>282</v>
      </c>
      <c r="I63" s="12" t="s">
        <v>425</v>
      </c>
      <c r="J63" s="12" t="s">
        <v>453</v>
      </c>
      <c r="K63" s="12" t="s">
        <v>269</v>
      </c>
      <c r="L63" s="12" t="s">
        <v>426</v>
      </c>
      <c r="M63" s="12">
        <v>1</v>
      </c>
      <c r="N63" s="12" t="s">
        <v>454</v>
      </c>
      <c r="O63" s="12" t="s">
        <v>342</v>
      </c>
      <c r="P63" s="12" t="s">
        <v>329</v>
      </c>
      <c r="Q63" s="12" t="s">
        <v>356</v>
      </c>
      <c r="R63" s="12" t="s">
        <v>278</v>
      </c>
      <c r="S63" s="12" t="s">
        <v>278</v>
      </c>
      <c r="T63" s="12" t="s">
        <v>279</v>
      </c>
      <c r="U63" s="12" t="s">
        <v>357</v>
      </c>
      <c r="V63" s="12" t="s">
        <v>1399</v>
      </c>
      <c r="W63" s="12" t="s">
        <v>1399</v>
      </c>
      <c r="X63" s="12" t="s">
        <v>428</v>
      </c>
      <c r="Y63" s="12" t="s">
        <v>429</v>
      </c>
      <c r="Z63" s="12" t="s">
        <v>430</v>
      </c>
      <c r="AA63" s="12" t="s">
        <v>431</v>
      </c>
      <c r="AB63" s="12"/>
      <c r="AC63" s="15" t="s">
        <v>55</v>
      </c>
      <c r="AD63">
        <v>1</v>
      </c>
      <c r="AE63">
        <v>0</v>
      </c>
      <c r="AF63">
        <v>23</v>
      </c>
      <c r="AG63">
        <v>23</v>
      </c>
      <c r="AH63" t="s">
        <v>1579</v>
      </c>
      <c r="AI63">
        <v>23</v>
      </c>
    </row>
    <row r="64" spans="1:35">
      <c r="A64" t="str">
        <f t="shared" si="0"/>
        <v>125303300110001017</v>
      </c>
      <c r="B64" s="12" t="s">
        <v>422</v>
      </c>
      <c r="C64" s="12" t="s">
        <v>42</v>
      </c>
      <c r="D64" s="12" t="s">
        <v>423</v>
      </c>
      <c r="E64" s="12" t="s">
        <v>268</v>
      </c>
      <c r="F64" s="12" t="s">
        <v>455</v>
      </c>
      <c r="G64" s="12" t="s">
        <v>350</v>
      </c>
      <c r="H64" s="12" t="s">
        <v>282</v>
      </c>
      <c r="I64" s="12" t="s">
        <v>425</v>
      </c>
      <c r="J64" s="12" t="s">
        <v>456</v>
      </c>
      <c r="K64" s="12" t="s">
        <v>269</v>
      </c>
      <c r="L64" s="12" t="s">
        <v>426</v>
      </c>
      <c r="M64" s="12">
        <v>1</v>
      </c>
      <c r="N64" s="12" t="s">
        <v>457</v>
      </c>
      <c r="O64" s="12" t="s">
        <v>342</v>
      </c>
      <c r="P64" s="12" t="s">
        <v>329</v>
      </c>
      <c r="Q64" s="12" t="s">
        <v>356</v>
      </c>
      <c r="R64" s="12" t="s">
        <v>278</v>
      </c>
      <c r="S64" s="12" t="s">
        <v>278</v>
      </c>
      <c r="T64" s="12" t="s">
        <v>279</v>
      </c>
      <c r="U64" s="12" t="s">
        <v>357</v>
      </c>
      <c r="V64" s="12" t="s">
        <v>1397</v>
      </c>
      <c r="W64" s="12" t="s">
        <v>1397</v>
      </c>
      <c r="X64" s="12" t="s">
        <v>428</v>
      </c>
      <c r="Y64" s="12" t="s">
        <v>429</v>
      </c>
      <c r="Z64" s="12" t="s">
        <v>430</v>
      </c>
      <c r="AA64" s="12" t="s">
        <v>431</v>
      </c>
      <c r="AB64" s="12"/>
      <c r="AC64" s="15" t="s">
        <v>54</v>
      </c>
      <c r="AD64">
        <v>1</v>
      </c>
      <c r="AE64">
        <v>0</v>
      </c>
      <c r="AF64">
        <v>14</v>
      </c>
      <c r="AG64">
        <v>14</v>
      </c>
      <c r="AH64" t="s">
        <v>1586</v>
      </c>
      <c r="AI64">
        <v>14</v>
      </c>
    </row>
    <row r="65" spans="1:35">
      <c r="A65" t="str">
        <f t="shared" si="0"/>
        <v>125303300110001018</v>
      </c>
      <c r="B65" s="12" t="s">
        <v>422</v>
      </c>
      <c r="C65" s="12" t="s">
        <v>42</v>
      </c>
      <c r="D65" s="12" t="s">
        <v>423</v>
      </c>
      <c r="E65" s="12" t="s">
        <v>268</v>
      </c>
      <c r="F65" s="12" t="s">
        <v>458</v>
      </c>
      <c r="G65" s="12" t="s">
        <v>350</v>
      </c>
      <c r="H65" s="12" t="s">
        <v>282</v>
      </c>
      <c r="I65" s="12" t="s">
        <v>425</v>
      </c>
      <c r="J65" s="12" t="s">
        <v>459</v>
      </c>
      <c r="K65" s="12" t="s">
        <v>269</v>
      </c>
      <c r="L65" s="12" t="s">
        <v>426</v>
      </c>
      <c r="M65" s="12">
        <v>1</v>
      </c>
      <c r="N65" s="12" t="s">
        <v>460</v>
      </c>
      <c r="O65" s="12" t="s">
        <v>342</v>
      </c>
      <c r="P65" s="12" t="s">
        <v>329</v>
      </c>
      <c r="Q65" s="12" t="s">
        <v>356</v>
      </c>
      <c r="R65" s="12" t="s">
        <v>278</v>
      </c>
      <c r="S65" s="12" t="s">
        <v>278</v>
      </c>
      <c r="T65" s="12" t="s">
        <v>279</v>
      </c>
      <c r="U65" s="12" t="s">
        <v>357</v>
      </c>
      <c r="V65" s="12" t="s">
        <v>1383</v>
      </c>
      <c r="W65" s="12" t="s">
        <v>1383</v>
      </c>
      <c r="X65" s="12" t="s">
        <v>428</v>
      </c>
      <c r="Y65" s="12" t="s">
        <v>429</v>
      </c>
      <c r="Z65" s="12" t="s">
        <v>430</v>
      </c>
      <c r="AA65" s="12" t="s">
        <v>431</v>
      </c>
      <c r="AB65" s="12"/>
      <c r="AC65" s="15" t="s">
        <v>29</v>
      </c>
      <c r="AD65">
        <v>1</v>
      </c>
      <c r="AE65">
        <v>11</v>
      </c>
      <c r="AF65">
        <v>7</v>
      </c>
      <c r="AG65">
        <v>18</v>
      </c>
      <c r="AH65" t="s">
        <v>1585</v>
      </c>
      <c r="AI65">
        <v>7</v>
      </c>
    </row>
    <row r="66" spans="1:35">
      <c r="A66" t="str">
        <f t="shared" si="0"/>
        <v>125303300110001019</v>
      </c>
      <c r="B66" s="12" t="s">
        <v>422</v>
      </c>
      <c r="C66" s="12" t="s">
        <v>42</v>
      </c>
      <c r="D66" s="12" t="s">
        <v>423</v>
      </c>
      <c r="E66" s="12" t="s">
        <v>268</v>
      </c>
      <c r="F66" s="12" t="s">
        <v>458</v>
      </c>
      <c r="G66" s="12" t="s">
        <v>350</v>
      </c>
      <c r="H66" s="12" t="s">
        <v>282</v>
      </c>
      <c r="I66" s="12" t="s">
        <v>425</v>
      </c>
      <c r="J66" s="12" t="s">
        <v>461</v>
      </c>
      <c r="K66" s="12" t="s">
        <v>269</v>
      </c>
      <c r="L66" s="12" t="s">
        <v>426</v>
      </c>
      <c r="M66" s="12">
        <v>1</v>
      </c>
      <c r="N66" s="12" t="s">
        <v>462</v>
      </c>
      <c r="O66" s="12" t="s">
        <v>342</v>
      </c>
      <c r="P66" s="12" t="s">
        <v>329</v>
      </c>
      <c r="Q66" s="12" t="s">
        <v>356</v>
      </c>
      <c r="R66" s="12" t="s">
        <v>278</v>
      </c>
      <c r="S66" s="12" t="s">
        <v>278</v>
      </c>
      <c r="T66" s="12" t="s">
        <v>279</v>
      </c>
      <c r="U66" s="12" t="s">
        <v>357</v>
      </c>
      <c r="V66" s="12" t="s">
        <v>1383</v>
      </c>
      <c r="W66" s="12" t="s">
        <v>1383</v>
      </c>
      <c r="X66" s="12" t="s">
        <v>428</v>
      </c>
      <c r="Y66" s="12" t="s">
        <v>429</v>
      </c>
      <c r="Z66" s="12" t="s">
        <v>430</v>
      </c>
      <c r="AA66" s="12" t="s">
        <v>431</v>
      </c>
      <c r="AB66" s="12"/>
      <c r="AC66" s="15" t="s">
        <v>29</v>
      </c>
      <c r="AD66">
        <v>1</v>
      </c>
      <c r="AE66">
        <v>1</v>
      </c>
      <c r="AF66">
        <v>10</v>
      </c>
      <c r="AG66">
        <v>11</v>
      </c>
      <c r="AH66" t="s">
        <v>1568</v>
      </c>
      <c r="AI66">
        <v>10</v>
      </c>
    </row>
    <row r="67" spans="1:35">
      <c r="A67" t="str">
        <f t="shared" ref="A67:A130" si="1">B67&amp;J67</f>
        <v>125303300110001020</v>
      </c>
      <c r="B67" s="12" t="s">
        <v>422</v>
      </c>
      <c r="C67" s="12" t="s">
        <v>42</v>
      </c>
      <c r="D67" s="12" t="s">
        <v>423</v>
      </c>
      <c r="E67" s="12" t="s">
        <v>268</v>
      </c>
      <c r="F67" s="12" t="s">
        <v>463</v>
      </c>
      <c r="G67" s="12" t="s">
        <v>350</v>
      </c>
      <c r="H67" s="12" t="s">
        <v>282</v>
      </c>
      <c r="I67" s="12" t="s">
        <v>425</v>
      </c>
      <c r="J67" s="12" t="s">
        <v>464</v>
      </c>
      <c r="K67" s="12" t="s">
        <v>269</v>
      </c>
      <c r="L67" s="12" t="s">
        <v>426</v>
      </c>
      <c r="M67" s="12">
        <v>1</v>
      </c>
      <c r="N67" s="12" t="s">
        <v>465</v>
      </c>
      <c r="O67" s="12" t="s">
        <v>342</v>
      </c>
      <c r="P67" s="12" t="s">
        <v>329</v>
      </c>
      <c r="Q67" s="12" t="s">
        <v>356</v>
      </c>
      <c r="R67" s="12" t="s">
        <v>278</v>
      </c>
      <c r="S67" s="12" t="s">
        <v>278</v>
      </c>
      <c r="T67" s="12" t="s">
        <v>279</v>
      </c>
      <c r="U67" s="12" t="s">
        <v>357</v>
      </c>
      <c r="V67" s="12" t="s">
        <v>1408</v>
      </c>
      <c r="W67" s="12" t="s">
        <v>1408</v>
      </c>
      <c r="X67" s="12" t="s">
        <v>428</v>
      </c>
      <c r="Y67" s="12" t="s">
        <v>429</v>
      </c>
      <c r="Z67" s="12" t="s">
        <v>430</v>
      </c>
      <c r="AA67" s="12" t="s">
        <v>431</v>
      </c>
      <c r="AB67" s="12"/>
      <c r="AC67" s="15" t="s">
        <v>57</v>
      </c>
      <c r="AD67">
        <v>1</v>
      </c>
      <c r="AE67">
        <v>1</v>
      </c>
      <c r="AF67">
        <v>16</v>
      </c>
      <c r="AG67">
        <v>17</v>
      </c>
      <c r="AH67" t="s">
        <v>1564</v>
      </c>
      <c r="AI67">
        <v>16</v>
      </c>
    </row>
    <row r="68" spans="1:35">
      <c r="A68" t="str">
        <f t="shared" si="1"/>
        <v>125303300110001021</v>
      </c>
      <c r="B68" s="12" t="s">
        <v>422</v>
      </c>
      <c r="C68" s="12" t="s">
        <v>42</v>
      </c>
      <c r="D68" s="12" t="s">
        <v>423</v>
      </c>
      <c r="E68" s="12" t="s">
        <v>268</v>
      </c>
      <c r="F68" s="12" t="s">
        <v>466</v>
      </c>
      <c r="G68" s="12" t="s">
        <v>350</v>
      </c>
      <c r="H68" s="12" t="s">
        <v>282</v>
      </c>
      <c r="I68" s="12" t="s">
        <v>425</v>
      </c>
      <c r="J68" s="12" t="s">
        <v>467</v>
      </c>
      <c r="K68" s="12" t="s">
        <v>269</v>
      </c>
      <c r="L68" s="12" t="s">
        <v>426</v>
      </c>
      <c r="M68" s="12">
        <v>2</v>
      </c>
      <c r="N68" s="12" t="s">
        <v>468</v>
      </c>
      <c r="O68" s="12" t="s">
        <v>342</v>
      </c>
      <c r="P68" s="12" t="s">
        <v>329</v>
      </c>
      <c r="Q68" s="12" t="s">
        <v>356</v>
      </c>
      <c r="R68" s="12" t="s">
        <v>278</v>
      </c>
      <c r="S68" s="12" t="s">
        <v>278</v>
      </c>
      <c r="T68" s="12" t="s">
        <v>279</v>
      </c>
      <c r="U68" s="12" t="s">
        <v>357</v>
      </c>
      <c r="V68" s="12" t="s">
        <v>1409</v>
      </c>
      <c r="W68" s="12" t="s">
        <v>1409</v>
      </c>
      <c r="X68" s="12" t="s">
        <v>428</v>
      </c>
      <c r="Y68" s="12" t="s">
        <v>429</v>
      </c>
      <c r="Z68" s="12" t="s">
        <v>430</v>
      </c>
      <c r="AA68" s="12" t="s">
        <v>431</v>
      </c>
      <c r="AB68" s="12"/>
      <c r="AC68" s="15" t="s">
        <v>59</v>
      </c>
      <c r="AD68">
        <v>2</v>
      </c>
      <c r="AE68">
        <v>1</v>
      </c>
      <c r="AF68">
        <v>17</v>
      </c>
      <c r="AG68">
        <v>18</v>
      </c>
      <c r="AH68" t="s">
        <v>1573</v>
      </c>
      <c r="AI68">
        <v>8.5</v>
      </c>
    </row>
    <row r="69" spans="1:35">
      <c r="A69" t="str">
        <f t="shared" si="1"/>
        <v>125303300110001022</v>
      </c>
      <c r="B69" s="12" t="s">
        <v>422</v>
      </c>
      <c r="C69" s="12" t="s">
        <v>42</v>
      </c>
      <c r="D69" s="12" t="s">
        <v>423</v>
      </c>
      <c r="E69" s="12" t="s">
        <v>268</v>
      </c>
      <c r="F69" s="12" t="s">
        <v>424</v>
      </c>
      <c r="G69" s="12" t="s">
        <v>350</v>
      </c>
      <c r="H69" s="12" t="s">
        <v>282</v>
      </c>
      <c r="I69" s="12" t="s">
        <v>469</v>
      </c>
      <c r="J69" s="12" t="s">
        <v>470</v>
      </c>
      <c r="K69" s="12" t="s">
        <v>269</v>
      </c>
      <c r="L69" s="12" t="s">
        <v>426</v>
      </c>
      <c r="M69" s="12">
        <v>1</v>
      </c>
      <c r="N69" s="12" t="s">
        <v>471</v>
      </c>
      <c r="O69" s="12" t="s">
        <v>275</v>
      </c>
      <c r="P69" s="12" t="s">
        <v>276</v>
      </c>
      <c r="Q69" s="12" t="s">
        <v>356</v>
      </c>
      <c r="R69" s="12" t="s">
        <v>278</v>
      </c>
      <c r="S69" s="12" t="s">
        <v>278</v>
      </c>
      <c r="T69" s="12" t="s">
        <v>279</v>
      </c>
      <c r="U69" s="12" t="s">
        <v>357</v>
      </c>
      <c r="V69" s="12" t="s">
        <v>1402</v>
      </c>
      <c r="W69" s="12" t="s">
        <v>1402</v>
      </c>
      <c r="X69" s="12" t="s">
        <v>472</v>
      </c>
      <c r="Y69" s="12" t="s">
        <v>429</v>
      </c>
      <c r="Z69" s="12" t="s">
        <v>430</v>
      </c>
      <c r="AA69" s="12" t="s">
        <v>431</v>
      </c>
      <c r="AB69" s="12"/>
      <c r="AC69" s="15" t="s">
        <v>7</v>
      </c>
      <c r="AD69">
        <v>1</v>
      </c>
      <c r="AE69">
        <v>4</v>
      </c>
      <c r="AF69">
        <v>35</v>
      </c>
      <c r="AG69">
        <v>39</v>
      </c>
      <c r="AH69" t="s">
        <v>1603</v>
      </c>
      <c r="AI69">
        <v>35</v>
      </c>
    </row>
    <row r="70" spans="1:35">
      <c r="A70" t="str">
        <f t="shared" si="1"/>
        <v>125303300110001023</v>
      </c>
      <c r="B70" s="12" t="s">
        <v>422</v>
      </c>
      <c r="C70" s="12" t="s">
        <v>42</v>
      </c>
      <c r="D70" s="12" t="s">
        <v>423</v>
      </c>
      <c r="E70" s="12" t="s">
        <v>268</v>
      </c>
      <c r="F70" s="12" t="s">
        <v>424</v>
      </c>
      <c r="G70" s="12" t="s">
        <v>350</v>
      </c>
      <c r="H70" s="12" t="s">
        <v>282</v>
      </c>
      <c r="I70" s="12" t="s">
        <v>469</v>
      </c>
      <c r="J70" s="12" t="s">
        <v>473</v>
      </c>
      <c r="K70" s="12" t="s">
        <v>269</v>
      </c>
      <c r="L70" s="12" t="s">
        <v>426</v>
      </c>
      <c r="M70" s="12">
        <v>1</v>
      </c>
      <c r="N70" s="12" t="s">
        <v>474</v>
      </c>
      <c r="O70" s="12" t="s">
        <v>275</v>
      </c>
      <c r="P70" s="12" t="s">
        <v>276</v>
      </c>
      <c r="Q70" s="12" t="s">
        <v>356</v>
      </c>
      <c r="R70" s="12" t="s">
        <v>278</v>
      </c>
      <c r="S70" s="12" t="s">
        <v>278</v>
      </c>
      <c r="T70" s="12" t="s">
        <v>279</v>
      </c>
      <c r="U70" s="12" t="s">
        <v>357</v>
      </c>
      <c r="V70" s="12" t="s">
        <v>1402</v>
      </c>
      <c r="W70" s="12" t="s">
        <v>1402</v>
      </c>
      <c r="X70" s="12" t="s">
        <v>472</v>
      </c>
      <c r="Y70" s="12" t="s">
        <v>429</v>
      </c>
      <c r="Z70" s="12" t="s">
        <v>430</v>
      </c>
      <c r="AA70" s="12" t="s">
        <v>431</v>
      </c>
      <c r="AB70" s="12"/>
      <c r="AC70" s="15" t="s">
        <v>7</v>
      </c>
      <c r="AD70">
        <v>1</v>
      </c>
      <c r="AE70">
        <v>2</v>
      </c>
      <c r="AF70">
        <v>51</v>
      </c>
      <c r="AG70">
        <v>53</v>
      </c>
      <c r="AH70" t="s">
        <v>1660</v>
      </c>
      <c r="AI70">
        <v>51</v>
      </c>
    </row>
    <row r="71" spans="1:35">
      <c r="A71" t="str">
        <f t="shared" si="1"/>
        <v>125303300110001024</v>
      </c>
      <c r="B71" s="12" t="s">
        <v>422</v>
      </c>
      <c r="C71" s="12" t="s">
        <v>42</v>
      </c>
      <c r="D71" s="12" t="s">
        <v>423</v>
      </c>
      <c r="E71" s="12" t="s">
        <v>268</v>
      </c>
      <c r="F71" s="12" t="s">
        <v>463</v>
      </c>
      <c r="G71" s="12" t="s">
        <v>350</v>
      </c>
      <c r="H71" s="12" t="s">
        <v>282</v>
      </c>
      <c r="I71" s="12" t="s">
        <v>469</v>
      </c>
      <c r="J71" s="12" t="s">
        <v>475</v>
      </c>
      <c r="K71" s="12" t="s">
        <v>269</v>
      </c>
      <c r="L71" s="12" t="s">
        <v>426</v>
      </c>
      <c r="M71" s="12">
        <v>1</v>
      </c>
      <c r="N71" s="12" t="s">
        <v>476</v>
      </c>
      <c r="O71" s="12" t="s">
        <v>275</v>
      </c>
      <c r="P71" s="12" t="s">
        <v>276</v>
      </c>
      <c r="Q71" s="12" t="s">
        <v>356</v>
      </c>
      <c r="R71" s="12" t="s">
        <v>278</v>
      </c>
      <c r="S71" s="12" t="s">
        <v>278</v>
      </c>
      <c r="T71" s="12" t="s">
        <v>279</v>
      </c>
      <c r="U71" s="12" t="s">
        <v>357</v>
      </c>
      <c r="V71" s="12" t="s">
        <v>1408</v>
      </c>
      <c r="W71" s="12" t="s">
        <v>1408</v>
      </c>
      <c r="X71" s="12" t="s">
        <v>472</v>
      </c>
      <c r="Y71" s="12" t="s">
        <v>429</v>
      </c>
      <c r="Z71" s="12" t="s">
        <v>430</v>
      </c>
      <c r="AA71" s="12" t="s">
        <v>431</v>
      </c>
      <c r="AB71" s="12"/>
      <c r="AC71" s="15" t="s">
        <v>57</v>
      </c>
      <c r="AD71">
        <v>1</v>
      </c>
      <c r="AE71">
        <v>2</v>
      </c>
      <c r="AF71">
        <v>50</v>
      </c>
      <c r="AG71">
        <v>52</v>
      </c>
      <c r="AH71" t="s">
        <v>1680</v>
      </c>
      <c r="AI71">
        <v>50</v>
      </c>
    </row>
    <row r="72" spans="1:35">
      <c r="A72" t="str">
        <f t="shared" si="1"/>
        <v>125303300110001025</v>
      </c>
      <c r="B72" s="12" t="s">
        <v>422</v>
      </c>
      <c r="C72" s="12" t="s">
        <v>42</v>
      </c>
      <c r="D72" s="12" t="s">
        <v>423</v>
      </c>
      <c r="E72" s="12" t="s">
        <v>268</v>
      </c>
      <c r="F72" s="12" t="s">
        <v>43</v>
      </c>
      <c r="G72" s="12" t="s">
        <v>350</v>
      </c>
      <c r="H72" s="12" t="s">
        <v>282</v>
      </c>
      <c r="I72" s="12" t="s">
        <v>477</v>
      </c>
      <c r="J72" s="12" t="s">
        <v>478</v>
      </c>
      <c r="K72" s="12" t="s">
        <v>269</v>
      </c>
      <c r="L72" s="12" t="s">
        <v>426</v>
      </c>
      <c r="M72" s="12">
        <v>9</v>
      </c>
      <c r="N72" s="12" t="s">
        <v>356</v>
      </c>
      <c r="O72" s="12" t="s">
        <v>342</v>
      </c>
      <c r="P72" s="12" t="s">
        <v>329</v>
      </c>
      <c r="Q72" s="12" t="s">
        <v>356</v>
      </c>
      <c r="R72" s="12" t="s">
        <v>299</v>
      </c>
      <c r="S72" s="12" t="s">
        <v>278</v>
      </c>
      <c r="T72" s="12" t="s">
        <v>479</v>
      </c>
      <c r="U72" s="12" t="s">
        <v>357</v>
      </c>
      <c r="V72" s="12" t="s">
        <v>1398</v>
      </c>
      <c r="W72" s="12" t="s">
        <v>1398</v>
      </c>
      <c r="X72" s="12" t="s">
        <v>480</v>
      </c>
      <c r="Y72" s="12" t="s">
        <v>429</v>
      </c>
      <c r="Z72" s="12" t="s">
        <v>430</v>
      </c>
      <c r="AA72" s="12" t="s">
        <v>431</v>
      </c>
      <c r="AB72" s="12"/>
      <c r="AC72" s="16" t="s">
        <v>1550</v>
      </c>
      <c r="AD72">
        <v>9</v>
      </c>
      <c r="AE72">
        <v>7</v>
      </c>
      <c r="AF72">
        <v>45</v>
      </c>
      <c r="AG72">
        <v>52</v>
      </c>
      <c r="AH72" t="s">
        <v>357</v>
      </c>
      <c r="AI72">
        <v>5</v>
      </c>
    </row>
    <row r="73" spans="1:35">
      <c r="A73" t="str">
        <f t="shared" si="1"/>
        <v>125303300110001026</v>
      </c>
      <c r="B73" s="12" t="s">
        <v>422</v>
      </c>
      <c r="C73" s="12" t="s">
        <v>42</v>
      </c>
      <c r="D73" s="12" t="s">
        <v>423</v>
      </c>
      <c r="E73" s="12" t="s">
        <v>268</v>
      </c>
      <c r="F73" s="12" t="s">
        <v>455</v>
      </c>
      <c r="G73" s="12" t="s">
        <v>350</v>
      </c>
      <c r="H73" s="12" t="s">
        <v>282</v>
      </c>
      <c r="I73" s="12" t="s">
        <v>477</v>
      </c>
      <c r="J73" s="12" t="s">
        <v>481</v>
      </c>
      <c r="K73" s="12" t="s">
        <v>269</v>
      </c>
      <c r="L73" s="12" t="s">
        <v>426</v>
      </c>
      <c r="M73" s="12">
        <v>1</v>
      </c>
      <c r="N73" s="12" t="s">
        <v>356</v>
      </c>
      <c r="O73" s="12" t="s">
        <v>342</v>
      </c>
      <c r="P73" s="12" t="s">
        <v>329</v>
      </c>
      <c r="Q73" s="12" t="s">
        <v>356</v>
      </c>
      <c r="R73" s="12" t="s">
        <v>299</v>
      </c>
      <c r="S73" s="12" t="s">
        <v>278</v>
      </c>
      <c r="T73" s="12" t="s">
        <v>479</v>
      </c>
      <c r="U73" s="12" t="s">
        <v>357</v>
      </c>
      <c r="V73" s="12" t="s">
        <v>1397</v>
      </c>
      <c r="W73" s="12" t="s">
        <v>1397</v>
      </c>
      <c r="X73" s="12" t="s">
        <v>482</v>
      </c>
      <c r="Y73" s="12" t="s">
        <v>429</v>
      </c>
      <c r="Z73" s="12" t="s">
        <v>430</v>
      </c>
      <c r="AA73" s="12" t="s">
        <v>431</v>
      </c>
      <c r="AB73" s="12"/>
      <c r="AC73" s="15" t="s">
        <v>54</v>
      </c>
      <c r="AD73">
        <v>1</v>
      </c>
      <c r="AE73">
        <v>3</v>
      </c>
      <c r="AF73">
        <v>19</v>
      </c>
      <c r="AG73">
        <v>22</v>
      </c>
      <c r="AH73" t="s">
        <v>1567</v>
      </c>
      <c r="AI73">
        <v>19</v>
      </c>
    </row>
    <row r="74" spans="1:35">
      <c r="A74" t="str">
        <f t="shared" si="1"/>
        <v>129106300110000001</v>
      </c>
      <c r="B74" s="12" t="s">
        <v>483</v>
      </c>
      <c r="C74" s="12" t="s">
        <v>44</v>
      </c>
      <c r="D74" s="12" t="s">
        <v>44</v>
      </c>
      <c r="E74" s="12" t="s">
        <v>268</v>
      </c>
      <c r="F74" s="12" t="s">
        <v>484</v>
      </c>
      <c r="G74" s="12" t="s">
        <v>350</v>
      </c>
      <c r="H74" s="12" t="s">
        <v>282</v>
      </c>
      <c r="I74" s="12" t="s">
        <v>485</v>
      </c>
      <c r="J74" s="12" t="s">
        <v>486</v>
      </c>
      <c r="K74" s="12" t="s">
        <v>349</v>
      </c>
      <c r="L74" s="12" t="s">
        <v>354</v>
      </c>
      <c r="M74" s="12">
        <v>1</v>
      </c>
      <c r="N74" s="12" t="s">
        <v>487</v>
      </c>
      <c r="O74" s="12" t="s">
        <v>275</v>
      </c>
      <c r="P74" s="12" t="s">
        <v>276</v>
      </c>
      <c r="Q74" s="12" t="s">
        <v>356</v>
      </c>
      <c r="R74" s="12" t="s">
        <v>299</v>
      </c>
      <c r="S74" s="12" t="s">
        <v>278</v>
      </c>
      <c r="T74" s="12" t="s">
        <v>479</v>
      </c>
      <c r="U74" s="12" t="s">
        <v>280</v>
      </c>
      <c r="V74" s="12" t="s">
        <v>1402</v>
      </c>
      <c r="W74" s="12" t="s">
        <v>1402</v>
      </c>
      <c r="X74" s="12" t="s">
        <v>488</v>
      </c>
      <c r="Y74" s="12" t="s">
        <v>489</v>
      </c>
      <c r="Z74" s="12" t="s">
        <v>490</v>
      </c>
      <c r="AA74" s="12" t="s">
        <v>491</v>
      </c>
      <c r="AB74" s="12"/>
      <c r="AC74" s="15" t="s">
        <v>7</v>
      </c>
      <c r="AD74">
        <v>1</v>
      </c>
      <c r="AE74">
        <v>2</v>
      </c>
      <c r="AF74">
        <v>41</v>
      </c>
      <c r="AG74">
        <v>43</v>
      </c>
      <c r="AH74" t="s">
        <v>1572</v>
      </c>
      <c r="AI74">
        <v>41</v>
      </c>
    </row>
    <row r="75" spans="1:35">
      <c r="A75" t="str">
        <f t="shared" si="1"/>
        <v>129106300110001011</v>
      </c>
      <c r="B75" s="12" t="s">
        <v>483</v>
      </c>
      <c r="C75" s="12" t="s">
        <v>44</v>
      </c>
      <c r="D75" s="12" t="s">
        <v>115</v>
      </c>
      <c r="E75" s="12" t="s">
        <v>268</v>
      </c>
      <c r="F75" s="12" t="s">
        <v>45</v>
      </c>
      <c r="G75" s="12" t="s">
        <v>350</v>
      </c>
      <c r="H75" s="12" t="s">
        <v>282</v>
      </c>
      <c r="I75" s="12" t="s">
        <v>493</v>
      </c>
      <c r="J75" s="12" t="s">
        <v>395</v>
      </c>
      <c r="K75" s="12" t="s">
        <v>492</v>
      </c>
      <c r="L75" s="12" t="s">
        <v>273</v>
      </c>
      <c r="M75" s="12">
        <v>1</v>
      </c>
      <c r="N75" s="12" t="s">
        <v>494</v>
      </c>
      <c r="O75" s="12" t="s">
        <v>275</v>
      </c>
      <c r="P75" s="12" t="s">
        <v>276</v>
      </c>
      <c r="Q75" s="12" t="s">
        <v>356</v>
      </c>
      <c r="R75" s="12" t="s">
        <v>278</v>
      </c>
      <c r="S75" s="12" t="s">
        <v>278</v>
      </c>
      <c r="T75" s="12" t="s">
        <v>279</v>
      </c>
      <c r="U75" s="12" t="s">
        <v>280</v>
      </c>
      <c r="V75" s="12" t="s">
        <v>1410</v>
      </c>
      <c r="W75" s="12" t="s">
        <v>1410</v>
      </c>
      <c r="X75" s="12" t="s">
        <v>495</v>
      </c>
      <c r="Y75" s="12" t="s">
        <v>489</v>
      </c>
      <c r="Z75" s="12" t="s">
        <v>490</v>
      </c>
      <c r="AA75" s="12" t="s">
        <v>491</v>
      </c>
      <c r="AB75" s="12"/>
      <c r="AC75" s="15" t="s">
        <v>7</v>
      </c>
      <c r="AD75">
        <v>1</v>
      </c>
      <c r="AE75">
        <v>1</v>
      </c>
      <c r="AF75">
        <v>13</v>
      </c>
      <c r="AG75">
        <v>14</v>
      </c>
      <c r="AH75" t="s">
        <v>1582</v>
      </c>
      <c r="AI75">
        <v>13</v>
      </c>
    </row>
    <row r="76" spans="1:35">
      <c r="A76" t="str">
        <f t="shared" si="1"/>
        <v>129106300110001012</v>
      </c>
      <c r="B76" s="12" t="s">
        <v>483</v>
      </c>
      <c r="C76" s="12" t="s">
        <v>44</v>
      </c>
      <c r="D76" s="12" t="s">
        <v>115</v>
      </c>
      <c r="E76" s="12" t="s">
        <v>268</v>
      </c>
      <c r="F76" s="12" t="s">
        <v>496</v>
      </c>
      <c r="G76" s="12" t="s">
        <v>350</v>
      </c>
      <c r="H76" s="12" t="s">
        <v>282</v>
      </c>
      <c r="I76" s="12" t="s">
        <v>497</v>
      </c>
      <c r="J76" s="12" t="s">
        <v>443</v>
      </c>
      <c r="K76" s="12" t="s">
        <v>492</v>
      </c>
      <c r="L76" s="12" t="s">
        <v>273</v>
      </c>
      <c r="M76" s="12">
        <v>1</v>
      </c>
      <c r="N76" s="12" t="s">
        <v>325</v>
      </c>
      <c r="O76" s="12" t="s">
        <v>275</v>
      </c>
      <c r="P76" s="12" t="s">
        <v>276</v>
      </c>
      <c r="Q76" s="12" t="s">
        <v>356</v>
      </c>
      <c r="R76" s="12" t="s">
        <v>278</v>
      </c>
      <c r="S76" s="12" t="s">
        <v>278</v>
      </c>
      <c r="T76" s="12" t="s">
        <v>279</v>
      </c>
      <c r="U76" s="12" t="s">
        <v>280</v>
      </c>
      <c r="V76" s="12" t="s">
        <v>1410</v>
      </c>
      <c r="W76" s="12" t="s">
        <v>1410</v>
      </c>
      <c r="X76" s="12" t="s">
        <v>498</v>
      </c>
      <c r="Y76" s="12" t="s">
        <v>489</v>
      </c>
      <c r="Z76" s="12" t="s">
        <v>490</v>
      </c>
      <c r="AA76" s="12" t="s">
        <v>491</v>
      </c>
      <c r="AB76" s="12"/>
      <c r="AC76" s="15" t="s">
        <v>7</v>
      </c>
      <c r="AD76">
        <v>1</v>
      </c>
      <c r="AE76">
        <v>1</v>
      </c>
      <c r="AF76">
        <v>65</v>
      </c>
      <c r="AG76">
        <v>66</v>
      </c>
      <c r="AH76" t="s">
        <v>1679</v>
      </c>
      <c r="AI76">
        <v>65</v>
      </c>
    </row>
    <row r="77" spans="1:35">
      <c r="A77" t="str">
        <f t="shared" si="1"/>
        <v>129106300110001013</v>
      </c>
      <c r="B77" s="12" t="s">
        <v>483</v>
      </c>
      <c r="C77" s="12" t="s">
        <v>44</v>
      </c>
      <c r="D77" s="12" t="s">
        <v>115</v>
      </c>
      <c r="E77" s="12" t="s">
        <v>268</v>
      </c>
      <c r="F77" s="12" t="s">
        <v>499</v>
      </c>
      <c r="G77" s="12" t="s">
        <v>350</v>
      </c>
      <c r="H77" s="12" t="s">
        <v>282</v>
      </c>
      <c r="I77" s="12" t="s">
        <v>500</v>
      </c>
      <c r="J77" s="12" t="s">
        <v>445</v>
      </c>
      <c r="K77" s="12" t="s">
        <v>492</v>
      </c>
      <c r="L77" s="12" t="s">
        <v>273</v>
      </c>
      <c r="M77" s="12">
        <v>1</v>
      </c>
      <c r="N77" s="12" t="s">
        <v>501</v>
      </c>
      <c r="O77" s="12" t="s">
        <v>275</v>
      </c>
      <c r="P77" s="12" t="s">
        <v>276</v>
      </c>
      <c r="Q77" s="12" t="s">
        <v>356</v>
      </c>
      <c r="R77" s="12" t="s">
        <v>278</v>
      </c>
      <c r="S77" s="12" t="s">
        <v>278</v>
      </c>
      <c r="T77" s="12" t="s">
        <v>279</v>
      </c>
      <c r="U77" s="12" t="s">
        <v>280</v>
      </c>
      <c r="V77" s="12" t="s">
        <v>1410</v>
      </c>
      <c r="W77" s="12" t="s">
        <v>1410</v>
      </c>
      <c r="X77" s="12" t="s">
        <v>498</v>
      </c>
      <c r="Y77" s="12" t="s">
        <v>489</v>
      </c>
      <c r="Z77" s="12" t="s">
        <v>490</v>
      </c>
      <c r="AA77" s="12" t="s">
        <v>491</v>
      </c>
      <c r="AB77" s="12"/>
      <c r="AC77" s="15" t="s">
        <v>7</v>
      </c>
      <c r="AD77">
        <v>1</v>
      </c>
      <c r="AE77">
        <v>0</v>
      </c>
      <c r="AF77">
        <v>75</v>
      </c>
      <c r="AG77">
        <v>75</v>
      </c>
      <c r="AH77" t="s">
        <v>1639</v>
      </c>
      <c r="AI77">
        <v>75</v>
      </c>
    </row>
    <row r="78" spans="1:35">
      <c r="A78" t="str">
        <f t="shared" si="1"/>
        <v>129106300110002003</v>
      </c>
      <c r="B78" s="12" t="s">
        <v>483</v>
      </c>
      <c r="C78" s="12" t="s">
        <v>44</v>
      </c>
      <c r="D78" s="12" t="s">
        <v>206</v>
      </c>
      <c r="E78" s="12" t="s">
        <v>268</v>
      </c>
      <c r="F78" s="12" t="s">
        <v>46</v>
      </c>
      <c r="G78" s="12" t="s">
        <v>350</v>
      </c>
      <c r="H78" s="12" t="s">
        <v>282</v>
      </c>
      <c r="I78" s="12" t="s">
        <v>493</v>
      </c>
      <c r="J78" s="12" t="s">
        <v>407</v>
      </c>
      <c r="K78" s="12" t="s">
        <v>492</v>
      </c>
      <c r="L78" s="12" t="s">
        <v>273</v>
      </c>
      <c r="M78" s="12">
        <v>2</v>
      </c>
      <c r="N78" s="12" t="s">
        <v>502</v>
      </c>
      <c r="O78" s="12" t="s">
        <v>275</v>
      </c>
      <c r="P78" s="12" t="s">
        <v>276</v>
      </c>
      <c r="Q78" s="12" t="s">
        <v>356</v>
      </c>
      <c r="R78" s="12" t="s">
        <v>278</v>
      </c>
      <c r="S78" s="12" t="s">
        <v>278</v>
      </c>
      <c r="T78" s="12" t="s">
        <v>279</v>
      </c>
      <c r="U78" s="12" t="s">
        <v>280</v>
      </c>
      <c r="V78" s="12" t="s">
        <v>1405</v>
      </c>
      <c r="W78" s="12" t="s">
        <v>1405</v>
      </c>
      <c r="X78" s="12" t="s">
        <v>495</v>
      </c>
      <c r="Y78" s="12" t="s">
        <v>489</v>
      </c>
      <c r="Z78" s="12" t="s">
        <v>490</v>
      </c>
      <c r="AA78" s="12" t="s">
        <v>491</v>
      </c>
      <c r="AB78" s="12"/>
      <c r="AC78" s="15" t="s">
        <v>33</v>
      </c>
      <c r="AD78">
        <v>2</v>
      </c>
      <c r="AE78">
        <v>0</v>
      </c>
      <c r="AF78">
        <v>15</v>
      </c>
      <c r="AG78">
        <v>15</v>
      </c>
      <c r="AH78" t="s">
        <v>1584</v>
      </c>
      <c r="AI78">
        <v>7.5</v>
      </c>
    </row>
    <row r="79" spans="1:35">
      <c r="A79" t="str">
        <f t="shared" si="1"/>
        <v>129106300110002004</v>
      </c>
      <c r="B79" s="12" t="s">
        <v>483</v>
      </c>
      <c r="C79" s="12" t="s">
        <v>44</v>
      </c>
      <c r="D79" s="12" t="s">
        <v>206</v>
      </c>
      <c r="E79" s="12" t="s">
        <v>268</v>
      </c>
      <c r="F79" s="12" t="s">
        <v>503</v>
      </c>
      <c r="G79" s="12" t="s">
        <v>350</v>
      </c>
      <c r="H79" s="12" t="s">
        <v>282</v>
      </c>
      <c r="I79" s="12" t="s">
        <v>493</v>
      </c>
      <c r="J79" s="12" t="s">
        <v>504</v>
      </c>
      <c r="K79" s="12" t="s">
        <v>492</v>
      </c>
      <c r="L79" s="12" t="s">
        <v>273</v>
      </c>
      <c r="M79" s="12">
        <v>2</v>
      </c>
      <c r="N79" s="12" t="s">
        <v>487</v>
      </c>
      <c r="O79" s="12" t="s">
        <v>275</v>
      </c>
      <c r="P79" s="12" t="s">
        <v>276</v>
      </c>
      <c r="Q79" s="12" t="s">
        <v>356</v>
      </c>
      <c r="R79" s="12" t="s">
        <v>278</v>
      </c>
      <c r="S79" s="12" t="s">
        <v>278</v>
      </c>
      <c r="T79" s="12" t="s">
        <v>279</v>
      </c>
      <c r="U79" s="12" t="s">
        <v>280</v>
      </c>
      <c r="V79" s="12" t="s">
        <v>1405</v>
      </c>
      <c r="W79" s="12" t="s">
        <v>1405</v>
      </c>
      <c r="X79" s="12" t="s">
        <v>495</v>
      </c>
      <c r="Y79" s="12" t="s">
        <v>489</v>
      </c>
      <c r="Z79" s="12" t="s">
        <v>490</v>
      </c>
      <c r="AA79" s="12" t="s">
        <v>491</v>
      </c>
      <c r="AB79" s="12"/>
      <c r="AC79" s="15" t="s">
        <v>33</v>
      </c>
      <c r="AD79">
        <v>2</v>
      </c>
      <c r="AE79">
        <v>0</v>
      </c>
      <c r="AF79">
        <v>10</v>
      </c>
      <c r="AG79">
        <v>10</v>
      </c>
      <c r="AH79" t="s">
        <v>357</v>
      </c>
      <c r="AI79">
        <v>5</v>
      </c>
    </row>
    <row r="80" spans="1:35">
      <c r="A80" t="str">
        <f t="shared" si="1"/>
        <v>129106300110002005</v>
      </c>
      <c r="B80" s="12" t="s">
        <v>483</v>
      </c>
      <c r="C80" s="12" t="s">
        <v>44</v>
      </c>
      <c r="D80" s="12" t="s">
        <v>206</v>
      </c>
      <c r="E80" s="12" t="s">
        <v>268</v>
      </c>
      <c r="F80" s="12" t="s">
        <v>505</v>
      </c>
      <c r="G80" s="12" t="s">
        <v>350</v>
      </c>
      <c r="H80" s="12" t="s">
        <v>282</v>
      </c>
      <c r="I80" s="12" t="s">
        <v>506</v>
      </c>
      <c r="J80" s="12" t="s">
        <v>507</v>
      </c>
      <c r="K80" s="12" t="s">
        <v>492</v>
      </c>
      <c r="L80" s="12" t="s">
        <v>273</v>
      </c>
      <c r="M80" s="12">
        <v>1</v>
      </c>
      <c r="N80" s="12" t="s">
        <v>508</v>
      </c>
      <c r="O80" s="12" t="s">
        <v>275</v>
      </c>
      <c r="P80" s="12" t="s">
        <v>276</v>
      </c>
      <c r="Q80" s="12" t="s">
        <v>356</v>
      </c>
      <c r="R80" s="12" t="s">
        <v>278</v>
      </c>
      <c r="S80" s="12" t="s">
        <v>278</v>
      </c>
      <c r="T80" s="12" t="s">
        <v>279</v>
      </c>
      <c r="U80" s="12" t="s">
        <v>280</v>
      </c>
      <c r="V80" s="12" t="s">
        <v>1405</v>
      </c>
      <c r="W80" s="12" t="s">
        <v>1405</v>
      </c>
      <c r="X80" s="12" t="s">
        <v>495</v>
      </c>
      <c r="Y80" s="12" t="s">
        <v>489</v>
      </c>
      <c r="Z80" s="12" t="s">
        <v>490</v>
      </c>
      <c r="AA80" s="12" t="s">
        <v>491</v>
      </c>
      <c r="AB80" s="12"/>
      <c r="AC80" s="15" t="s">
        <v>33</v>
      </c>
      <c r="AD80">
        <v>1</v>
      </c>
      <c r="AE80">
        <v>0</v>
      </c>
      <c r="AF80">
        <v>6</v>
      </c>
      <c r="AG80">
        <v>6</v>
      </c>
      <c r="AH80" t="s">
        <v>1552</v>
      </c>
      <c r="AI80">
        <v>6</v>
      </c>
    </row>
    <row r="81" spans="1:35">
      <c r="A81" t="str">
        <f t="shared" si="1"/>
        <v>129106300110002006</v>
      </c>
      <c r="B81" s="12" t="s">
        <v>483</v>
      </c>
      <c r="C81" s="12" t="s">
        <v>44</v>
      </c>
      <c r="D81" s="12" t="s">
        <v>206</v>
      </c>
      <c r="E81" s="12" t="s">
        <v>268</v>
      </c>
      <c r="F81" s="12" t="s">
        <v>509</v>
      </c>
      <c r="G81" s="12" t="s">
        <v>350</v>
      </c>
      <c r="H81" s="12" t="s">
        <v>282</v>
      </c>
      <c r="I81" s="12" t="s">
        <v>506</v>
      </c>
      <c r="J81" s="12" t="s">
        <v>510</v>
      </c>
      <c r="K81" s="12" t="s">
        <v>492</v>
      </c>
      <c r="L81" s="12" t="s">
        <v>273</v>
      </c>
      <c r="M81" s="12">
        <v>1</v>
      </c>
      <c r="N81" s="12" t="s">
        <v>511</v>
      </c>
      <c r="O81" s="12" t="s">
        <v>275</v>
      </c>
      <c r="P81" s="12" t="s">
        <v>276</v>
      </c>
      <c r="Q81" s="12" t="s">
        <v>397</v>
      </c>
      <c r="R81" s="12" t="s">
        <v>299</v>
      </c>
      <c r="S81" s="12" t="s">
        <v>1403</v>
      </c>
      <c r="T81" s="12" t="s">
        <v>279</v>
      </c>
      <c r="U81" s="12" t="s">
        <v>280</v>
      </c>
      <c r="V81" s="12" t="s">
        <v>1405</v>
      </c>
      <c r="W81" s="12" t="s">
        <v>1405</v>
      </c>
      <c r="X81" s="12" t="s">
        <v>512</v>
      </c>
      <c r="Y81" s="12" t="s">
        <v>489</v>
      </c>
      <c r="Z81" s="12" t="s">
        <v>490</v>
      </c>
      <c r="AA81" s="12" t="s">
        <v>491</v>
      </c>
      <c r="AB81" s="12"/>
      <c r="AC81" s="15" t="s">
        <v>33</v>
      </c>
      <c r="AD81">
        <v>1</v>
      </c>
      <c r="AE81">
        <v>0</v>
      </c>
      <c r="AF81">
        <v>2</v>
      </c>
      <c r="AG81">
        <v>2</v>
      </c>
      <c r="AH81" t="s">
        <v>1570</v>
      </c>
      <c r="AI81">
        <v>2</v>
      </c>
    </row>
    <row r="82" spans="1:35">
      <c r="A82" t="str">
        <f t="shared" si="1"/>
        <v>129106300110002007</v>
      </c>
      <c r="B82" s="12" t="s">
        <v>483</v>
      </c>
      <c r="C82" s="12" t="s">
        <v>44</v>
      </c>
      <c r="D82" s="12" t="s">
        <v>206</v>
      </c>
      <c r="E82" s="12" t="s">
        <v>268</v>
      </c>
      <c r="F82" s="12" t="s">
        <v>513</v>
      </c>
      <c r="G82" s="12" t="s">
        <v>350</v>
      </c>
      <c r="H82" s="12" t="s">
        <v>282</v>
      </c>
      <c r="I82" s="12" t="s">
        <v>514</v>
      </c>
      <c r="J82" s="12" t="s">
        <v>515</v>
      </c>
      <c r="K82" s="12" t="s">
        <v>492</v>
      </c>
      <c r="L82" s="12" t="s">
        <v>273</v>
      </c>
      <c r="M82" s="12">
        <v>2</v>
      </c>
      <c r="N82" s="12" t="s">
        <v>516</v>
      </c>
      <c r="O82" s="12" t="s">
        <v>275</v>
      </c>
      <c r="P82" s="12" t="s">
        <v>276</v>
      </c>
      <c r="Q82" s="12" t="s">
        <v>356</v>
      </c>
      <c r="R82" s="12" t="s">
        <v>278</v>
      </c>
      <c r="S82" s="12" t="s">
        <v>278</v>
      </c>
      <c r="T82" s="12" t="s">
        <v>279</v>
      </c>
      <c r="U82" s="12" t="s">
        <v>280</v>
      </c>
      <c r="V82" s="12" t="s">
        <v>1405</v>
      </c>
      <c r="W82" s="12" t="s">
        <v>1405</v>
      </c>
      <c r="X82" s="12" t="s">
        <v>495</v>
      </c>
      <c r="Y82" s="12" t="s">
        <v>489</v>
      </c>
      <c r="Z82" s="12" t="s">
        <v>490</v>
      </c>
      <c r="AA82" s="12" t="s">
        <v>491</v>
      </c>
      <c r="AB82" s="12"/>
      <c r="AC82" s="15" t="s">
        <v>33</v>
      </c>
      <c r="AD82">
        <v>2</v>
      </c>
      <c r="AE82">
        <v>0</v>
      </c>
      <c r="AF82">
        <v>122</v>
      </c>
      <c r="AG82">
        <v>122</v>
      </c>
      <c r="AH82" t="s">
        <v>1594</v>
      </c>
      <c r="AI82">
        <v>61</v>
      </c>
    </row>
    <row r="83" spans="1:35">
      <c r="A83" t="str">
        <f t="shared" si="1"/>
        <v>129106300110003004</v>
      </c>
      <c r="B83" s="12" t="s">
        <v>483</v>
      </c>
      <c r="C83" s="12" t="s">
        <v>44</v>
      </c>
      <c r="D83" s="12" t="s">
        <v>227</v>
      </c>
      <c r="E83" s="12" t="s">
        <v>268</v>
      </c>
      <c r="F83" s="12" t="s">
        <v>517</v>
      </c>
      <c r="G83" s="12" t="s">
        <v>350</v>
      </c>
      <c r="H83" s="12" t="s">
        <v>282</v>
      </c>
      <c r="I83" s="12" t="s">
        <v>493</v>
      </c>
      <c r="J83" s="12" t="s">
        <v>413</v>
      </c>
      <c r="K83" s="12" t="s">
        <v>492</v>
      </c>
      <c r="L83" s="12" t="s">
        <v>273</v>
      </c>
      <c r="M83" s="12">
        <v>2</v>
      </c>
      <c r="N83" s="12" t="s">
        <v>487</v>
      </c>
      <c r="O83" s="12" t="s">
        <v>275</v>
      </c>
      <c r="P83" s="12" t="s">
        <v>276</v>
      </c>
      <c r="Q83" s="12" t="s">
        <v>356</v>
      </c>
      <c r="R83" s="12" t="s">
        <v>278</v>
      </c>
      <c r="S83" s="12" t="s">
        <v>278</v>
      </c>
      <c r="T83" s="12" t="s">
        <v>279</v>
      </c>
      <c r="U83" s="12" t="s">
        <v>280</v>
      </c>
      <c r="V83" s="12" t="s">
        <v>1411</v>
      </c>
      <c r="W83" s="12" t="s">
        <v>1411</v>
      </c>
      <c r="X83" s="12" t="s">
        <v>495</v>
      </c>
      <c r="Y83" s="12" t="s">
        <v>489</v>
      </c>
      <c r="Z83" s="12" t="s">
        <v>490</v>
      </c>
      <c r="AA83" s="12" t="s">
        <v>491</v>
      </c>
      <c r="AB83" s="12"/>
      <c r="AC83" s="15" t="s">
        <v>33</v>
      </c>
      <c r="AD83">
        <v>2</v>
      </c>
      <c r="AE83">
        <v>0</v>
      </c>
      <c r="AF83">
        <v>8</v>
      </c>
      <c r="AG83">
        <v>8</v>
      </c>
      <c r="AH83" t="s">
        <v>1241</v>
      </c>
      <c r="AI83">
        <v>4</v>
      </c>
    </row>
    <row r="84" spans="1:35">
      <c r="A84" t="str">
        <f t="shared" si="1"/>
        <v>129106300110003005</v>
      </c>
      <c r="B84" s="12" t="s">
        <v>483</v>
      </c>
      <c r="C84" s="12" t="s">
        <v>44</v>
      </c>
      <c r="D84" s="12" t="s">
        <v>227</v>
      </c>
      <c r="E84" s="12" t="s">
        <v>268</v>
      </c>
      <c r="F84" s="12" t="s">
        <v>518</v>
      </c>
      <c r="G84" s="12" t="s">
        <v>350</v>
      </c>
      <c r="H84" s="12" t="s">
        <v>282</v>
      </c>
      <c r="I84" s="12" t="s">
        <v>493</v>
      </c>
      <c r="J84" s="12" t="s">
        <v>519</v>
      </c>
      <c r="K84" s="12" t="s">
        <v>492</v>
      </c>
      <c r="L84" s="12" t="s">
        <v>273</v>
      </c>
      <c r="M84" s="12">
        <v>1</v>
      </c>
      <c r="N84" s="12" t="s">
        <v>502</v>
      </c>
      <c r="O84" s="12" t="s">
        <v>275</v>
      </c>
      <c r="P84" s="12" t="s">
        <v>276</v>
      </c>
      <c r="Q84" s="12" t="s">
        <v>356</v>
      </c>
      <c r="R84" s="12" t="s">
        <v>278</v>
      </c>
      <c r="S84" s="12" t="s">
        <v>278</v>
      </c>
      <c r="T84" s="12" t="s">
        <v>279</v>
      </c>
      <c r="U84" s="12" t="s">
        <v>280</v>
      </c>
      <c r="V84" s="12" t="s">
        <v>1411</v>
      </c>
      <c r="W84" s="12" t="s">
        <v>1411</v>
      </c>
      <c r="X84" s="12" t="s">
        <v>495</v>
      </c>
      <c r="Y84" s="12" t="s">
        <v>489</v>
      </c>
      <c r="Z84" s="12" t="s">
        <v>490</v>
      </c>
      <c r="AA84" s="12" t="s">
        <v>491</v>
      </c>
      <c r="AB84" s="12"/>
      <c r="AC84" s="15" t="s">
        <v>33</v>
      </c>
      <c r="AD84">
        <v>1</v>
      </c>
      <c r="AE84">
        <v>0</v>
      </c>
      <c r="AF84">
        <v>7</v>
      </c>
      <c r="AG84">
        <v>7</v>
      </c>
      <c r="AH84" t="s">
        <v>1585</v>
      </c>
      <c r="AI84">
        <v>7</v>
      </c>
    </row>
    <row r="85" spans="1:35">
      <c r="A85" t="str">
        <f t="shared" si="1"/>
        <v>129106300110003006</v>
      </c>
      <c r="B85" s="12" t="s">
        <v>483</v>
      </c>
      <c r="C85" s="12" t="s">
        <v>44</v>
      </c>
      <c r="D85" s="12" t="s">
        <v>227</v>
      </c>
      <c r="E85" s="12" t="s">
        <v>268</v>
      </c>
      <c r="F85" s="12" t="s">
        <v>520</v>
      </c>
      <c r="G85" s="12" t="s">
        <v>350</v>
      </c>
      <c r="H85" s="12" t="s">
        <v>282</v>
      </c>
      <c r="I85" s="12" t="s">
        <v>506</v>
      </c>
      <c r="J85" s="12" t="s">
        <v>521</v>
      </c>
      <c r="K85" s="12" t="s">
        <v>492</v>
      </c>
      <c r="L85" s="12" t="s">
        <v>273</v>
      </c>
      <c r="M85" s="12">
        <v>2</v>
      </c>
      <c r="N85" s="12" t="s">
        <v>511</v>
      </c>
      <c r="O85" s="12" t="s">
        <v>275</v>
      </c>
      <c r="P85" s="12" t="s">
        <v>276</v>
      </c>
      <c r="Q85" s="12" t="s">
        <v>356</v>
      </c>
      <c r="R85" s="12" t="s">
        <v>278</v>
      </c>
      <c r="S85" s="12" t="s">
        <v>278</v>
      </c>
      <c r="T85" s="12" t="s">
        <v>279</v>
      </c>
      <c r="U85" s="12" t="s">
        <v>280</v>
      </c>
      <c r="V85" s="12" t="s">
        <v>1411</v>
      </c>
      <c r="W85" s="12" t="s">
        <v>1411</v>
      </c>
      <c r="X85" s="12" t="s">
        <v>495</v>
      </c>
      <c r="Y85" s="12" t="s">
        <v>489</v>
      </c>
      <c r="Z85" s="12" t="s">
        <v>490</v>
      </c>
      <c r="AA85" s="12" t="s">
        <v>491</v>
      </c>
      <c r="AB85" s="12"/>
      <c r="AC85" s="15" t="s">
        <v>33</v>
      </c>
      <c r="AD85">
        <v>2</v>
      </c>
      <c r="AE85">
        <v>0</v>
      </c>
      <c r="AF85">
        <v>17</v>
      </c>
      <c r="AG85">
        <v>17</v>
      </c>
      <c r="AH85" t="s">
        <v>1573</v>
      </c>
      <c r="AI85">
        <v>8.5</v>
      </c>
    </row>
    <row r="86" spans="1:35">
      <c r="A86" t="str">
        <f t="shared" si="1"/>
        <v>129106300110003007</v>
      </c>
      <c r="B86" s="12" t="s">
        <v>483</v>
      </c>
      <c r="C86" s="12" t="s">
        <v>44</v>
      </c>
      <c r="D86" s="12" t="s">
        <v>227</v>
      </c>
      <c r="E86" s="12" t="s">
        <v>268</v>
      </c>
      <c r="F86" s="12" t="s">
        <v>522</v>
      </c>
      <c r="G86" s="12" t="s">
        <v>350</v>
      </c>
      <c r="H86" s="12" t="s">
        <v>282</v>
      </c>
      <c r="I86" s="12" t="s">
        <v>506</v>
      </c>
      <c r="J86" s="12" t="s">
        <v>523</v>
      </c>
      <c r="K86" s="12" t="s">
        <v>492</v>
      </c>
      <c r="L86" s="12" t="s">
        <v>273</v>
      </c>
      <c r="M86" s="12">
        <v>1</v>
      </c>
      <c r="N86" s="12" t="s">
        <v>508</v>
      </c>
      <c r="O86" s="12" t="s">
        <v>275</v>
      </c>
      <c r="P86" s="12" t="s">
        <v>276</v>
      </c>
      <c r="Q86" s="12" t="s">
        <v>356</v>
      </c>
      <c r="R86" s="12" t="s">
        <v>278</v>
      </c>
      <c r="S86" s="12" t="s">
        <v>278</v>
      </c>
      <c r="T86" s="12" t="s">
        <v>279</v>
      </c>
      <c r="U86" s="12" t="s">
        <v>280</v>
      </c>
      <c r="V86" s="12" t="s">
        <v>1411</v>
      </c>
      <c r="W86" s="12" t="s">
        <v>1411</v>
      </c>
      <c r="X86" s="12" t="s">
        <v>495</v>
      </c>
      <c r="Y86" s="12" t="s">
        <v>489</v>
      </c>
      <c r="Z86" s="12" t="s">
        <v>490</v>
      </c>
      <c r="AA86" s="12" t="s">
        <v>491</v>
      </c>
      <c r="AB86" s="12"/>
      <c r="AC86" s="15" t="s">
        <v>33</v>
      </c>
      <c r="AD86">
        <v>1</v>
      </c>
      <c r="AE86">
        <v>0</v>
      </c>
      <c r="AF86">
        <v>2</v>
      </c>
      <c r="AG86">
        <v>2</v>
      </c>
      <c r="AH86" t="s">
        <v>1570</v>
      </c>
      <c r="AI86">
        <v>2</v>
      </c>
    </row>
    <row r="87" spans="1:35">
      <c r="A87" t="str">
        <f t="shared" si="1"/>
        <v>129106300110003008</v>
      </c>
      <c r="B87" s="12" t="s">
        <v>483</v>
      </c>
      <c r="C87" s="12" t="s">
        <v>44</v>
      </c>
      <c r="D87" s="12" t="s">
        <v>227</v>
      </c>
      <c r="E87" s="12" t="s">
        <v>268</v>
      </c>
      <c r="F87" s="12" t="s">
        <v>524</v>
      </c>
      <c r="G87" s="12" t="s">
        <v>350</v>
      </c>
      <c r="H87" s="12" t="s">
        <v>282</v>
      </c>
      <c r="I87" s="12" t="s">
        <v>514</v>
      </c>
      <c r="J87" s="12" t="s">
        <v>525</v>
      </c>
      <c r="K87" s="12" t="s">
        <v>492</v>
      </c>
      <c r="L87" s="12" t="s">
        <v>273</v>
      </c>
      <c r="M87" s="12">
        <v>1</v>
      </c>
      <c r="N87" s="12" t="s">
        <v>516</v>
      </c>
      <c r="O87" s="12" t="s">
        <v>275</v>
      </c>
      <c r="P87" s="12" t="s">
        <v>276</v>
      </c>
      <c r="Q87" s="12" t="s">
        <v>356</v>
      </c>
      <c r="R87" s="12" t="s">
        <v>278</v>
      </c>
      <c r="S87" s="12" t="s">
        <v>278</v>
      </c>
      <c r="T87" s="12" t="s">
        <v>279</v>
      </c>
      <c r="U87" s="12" t="s">
        <v>280</v>
      </c>
      <c r="V87" s="12" t="s">
        <v>1411</v>
      </c>
      <c r="W87" s="12" t="s">
        <v>1411</v>
      </c>
      <c r="X87" s="12" t="s">
        <v>495</v>
      </c>
      <c r="Y87" s="12" t="s">
        <v>489</v>
      </c>
      <c r="Z87" s="12" t="s">
        <v>490</v>
      </c>
      <c r="AA87" s="12" t="s">
        <v>491</v>
      </c>
      <c r="AB87" s="12"/>
      <c r="AC87" s="15" t="s">
        <v>33</v>
      </c>
      <c r="AD87">
        <v>1</v>
      </c>
      <c r="AE87">
        <v>2</v>
      </c>
      <c r="AF87">
        <v>56</v>
      </c>
      <c r="AG87">
        <v>58</v>
      </c>
      <c r="AH87" t="s">
        <v>1610</v>
      </c>
      <c r="AI87">
        <v>56</v>
      </c>
    </row>
    <row r="88" spans="1:35">
      <c r="A88" t="str">
        <f t="shared" si="1"/>
        <v>129106300110003009</v>
      </c>
      <c r="B88" s="12" t="s">
        <v>483</v>
      </c>
      <c r="C88" s="12" t="s">
        <v>44</v>
      </c>
      <c r="D88" s="12" t="s">
        <v>227</v>
      </c>
      <c r="E88" s="12" t="s">
        <v>268</v>
      </c>
      <c r="F88" s="12" t="s">
        <v>526</v>
      </c>
      <c r="G88" s="12" t="s">
        <v>350</v>
      </c>
      <c r="H88" s="12" t="s">
        <v>282</v>
      </c>
      <c r="I88" s="12" t="s">
        <v>500</v>
      </c>
      <c r="J88" s="12" t="s">
        <v>527</v>
      </c>
      <c r="K88" s="12" t="s">
        <v>492</v>
      </c>
      <c r="L88" s="12" t="s">
        <v>273</v>
      </c>
      <c r="M88" s="12">
        <v>1</v>
      </c>
      <c r="N88" s="12" t="s">
        <v>501</v>
      </c>
      <c r="O88" s="12" t="s">
        <v>275</v>
      </c>
      <c r="P88" s="12" t="s">
        <v>276</v>
      </c>
      <c r="Q88" s="12" t="s">
        <v>397</v>
      </c>
      <c r="R88" s="12" t="s">
        <v>299</v>
      </c>
      <c r="S88" s="12" t="s">
        <v>1403</v>
      </c>
      <c r="T88" s="12" t="s">
        <v>279</v>
      </c>
      <c r="U88" s="12" t="s">
        <v>280</v>
      </c>
      <c r="V88" s="12" t="s">
        <v>1411</v>
      </c>
      <c r="W88" s="12" t="s">
        <v>1411</v>
      </c>
      <c r="X88" s="12" t="s">
        <v>528</v>
      </c>
      <c r="Y88" s="12" t="s">
        <v>489</v>
      </c>
      <c r="Z88" s="12" t="s">
        <v>490</v>
      </c>
      <c r="AA88" s="12" t="s">
        <v>491</v>
      </c>
      <c r="AB88" s="12"/>
      <c r="AC88" s="15" t="s">
        <v>33</v>
      </c>
      <c r="AD88">
        <v>1</v>
      </c>
      <c r="AE88">
        <v>0</v>
      </c>
      <c r="AF88">
        <v>3</v>
      </c>
      <c r="AG88">
        <v>3</v>
      </c>
      <c r="AH88" t="s">
        <v>280</v>
      </c>
      <c r="AI88">
        <v>3</v>
      </c>
    </row>
    <row r="89" spans="1:35">
      <c r="A89" t="str">
        <f t="shared" si="1"/>
        <v>129106300110004004</v>
      </c>
      <c r="B89" s="12" t="s">
        <v>483</v>
      </c>
      <c r="C89" s="12" t="s">
        <v>44</v>
      </c>
      <c r="D89" s="12" t="s">
        <v>529</v>
      </c>
      <c r="E89" s="12" t="s">
        <v>268</v>
      </c>
      <c r="F89" s="12" t="s">
        <v>530</v>
      </c>
      <c r="G89" s="12" t="s">
        <v>350</v>
      </c>
      <c r="H89" s="12" t="s">
        <v>282</v>
      </c>
      <c r="I89" s="12" t="s">
        <v>500</v>
      </c>
      <c r="J89" s="12" t="s">
        <v>418</v>
      </c>
      <c r="K89" s="12" t="s">
        <v>492</v>
      </c>
      <c r="L89" s="12" t="s">
        <v>273</v>
      </c>
      <c r="M89" s="12">
        <v>1</v>
      </c>
      <c r="N89" s="12" t="s">
        <v>501</v>
      </c>
      <c r="O89" s="12" t="s">
        <v>275</v>
      </c>
      <c r="P89" s="12" t="s">
        <v>276</v>
      </c>
      <c r="Q89" s="12" t="s">
        <v>397</v>
      </c>
      <c r="R89" s="12" t="s">
        <v>299</v>
      </c>
      <c r="S89" s="12" t="s">
        <v>1403</v>
      </c>
      <c r="T89" s="12" t="s">
        <v>279</v>
      </c>
      <c r="U89" s="12" t="s">
        <v>280</v>
      </c>
      <c r="V89" s="12" t="s">
        <v>1412</v>
      </c>
      <c r="W89" s="12" t="s">
        <v>1412</v>
      </c>
      <c r="X89" s="12" t="s">
        <v>528</v>
      </c>
      <c r="Y89" s="12" t="s">
        <v>489</v>
      </c>
      <c r="Z89" s="12" t="s">
        <v>490</v>
      </c>
      <c r="AA89" s="12" t="s">
        <v>491</v>
      </c>
      <c r="AB89" s="12"/>
      <c r="AC89" s="15" t="s">
        <v>58</v>
      </c>
      <c r="AD89">
        <v>1</v>
      </c>
      <c r="AE89">
        <v>0</v>
      </c>
      <c r="AF89">
        <v>5</v>
      </c>
      <c r="AG89">
        <v>5</v>
      </c>
      <c r="AH89" t="s">
        <v>357</v>
      </c>
      <c r="AI89">
        <v>5</v>
      </c>
    </row>
    <row r="90" spans="1:35">
      <c r="A90" t="str">
        <f t="shared" si="1"/>
        <v>129106300110005003</v>
      </c>
      <c r="B90" s="12" t="s">
        <v>483</v>
      </c>
      <c r="C90" s="12" t="s">
        <v>44</v>
      </c>
      <c r="D90" s="12" t="s">
        <v>228</v>
      </c>
      <c r="E90" s="12" t="s">
        <v>268</v>
      </c>
      <c r="F90" s="12" t="s">
        <v>531</v>
      </c>
      <c r="G90" s="12" t="s">
        <v>350</v>
      </c>
      <c r="H90" s="12" t="s">
        <v>282</v>
      </c>
      <c r="I90" s="12" t="s">
        <v>493</v>
      </c>
      <c r="J90" s="12" t="s">
        <v>532</v>
      </c>
      <c r="K90" s="12" t="s">
        <v>492</v>
      </c>
      <c r="L90" s="12" t="s">
        <v>273</v>
      </c>
      <c r="M90" s="12">
        <v>3</v>
      </c>
      <c r="N90" s="12" t="s">
        <v>487</v>
      </c>
      <c r="O90" s="12" t="s">
        <v>275</v>
      </c>
      <c r="P90" s="12" t="s">
        <v>276</v>
      </c>
      <c r="Q90" s="12" t="s">
        <v>356</v>
      </c>
      <c r="R90" s="12" t="s">
        <v>278</v>
      </c>
      <c r="S90" s="12" t="s">
        <v>278</v>
      </c>
      <c r="T90" s="12" t="s">
        <v>279</v>
      </c>
      <c r="U90" s="12" t="s">
        <v>280</v>
      </c>
      <c r="V90" s="12" t="s">
        <v>1404</v>
      </c>
      <c r="W90" s="12" t="s">
        <v>1404</v>
      </c>
      <c r="X90" s="12" t="s">
        <v>495</v>
      </c>
      <c r="Y90" s="12" t="s">
        <v>489</v>
      </c>
      <c r="Z90" s="12" t="s">
        <v>490</v>
      </c>
      <c r="AA90" s="12" t="s">
        <v>491</v>
      </c>
      <c r="AB90" s="12"/>
      <c r="AC90" s="15" t="s">
        <v>29</v>
      </c>
      <c r="AD90">
        <v>3</v>
      </c>
      <c r="AE90">
        <v>0</v>
      </c>
      <c r="AF90">
        <v>14</v>
      </c>
      <c r="AG90">
        <v>14</v>
      </c>
      <c r="AH90" t="s">
        <v>357</v>
      </c>
      <c r="AI90">
        <v>4.666666666666667</v>
      </c>
    </row>
    <row r="91" spans="1:35">
      <c r="A91" t="str">
        <f t="shared" si="1"/>
        <v>129106300110005004</v>
      </c>
      <c r="B91" s="12" t="s">
        <v>483</v>
      </c>
      <c r="C91" s="12" t="s">
        <v>44</v>
      </c>
      <c r="D91" s="12" t="s">
        <v>228</v>
      </c>
      <c r="E91" s="12" t="s">
        <v>268</v>
      </c>
      <c r="F91" s="12" t="s">
        <v>533</v>
      </c>
      <c r="G91" s="12" t="s">
        <v>350</v>
      </c>
      <c r="H91" s="12" t="s">
        <v>282</v>
      </c>
      <c r="I91" s="12" t="s">
        <v>506</v>
      </c>
      <c r="J91" s="12" t="s">
        <v>534</v>
      </c>
      <c r="K91" s="12" t="s">
        <v>492</v>
      </c>
      <c r="L91" s="12" t="s">
        <v>273</v>
      </c>
      <c r="M91" s="12">
        <v>3</v>
      </c>
      <c r="N91" s="12" t="s">
        <v>511</v>
      </c>
      <c r="O91" s="12" t="s">
        <v>275</v>
      </c>
      <c r="P91" s="12" t="s">
        <v>276</v>
      </c>
      <c r="Q91" s="12" t="s">
        <v>356</v>
      </c>
      <c r="R91" s="12" t="s">
        <v>278</v>
      </c>
      <c r="S91" s="12" t="s">
        <v>278</v>
      </c>
      <c r="T91" s="12" t="s">
        <v>279</v>
      </c>
      <c r="U91" s="12" t="s">
        <v>280</v>
      </c>
      <c r="V91" s="12" t="s">
        <v>1404</v>
      </c>
      <c r="W91" s="12" t="s">
        <v>1404</v>
      </c>
      <c r="X91" s="12" t="s">
        <v>495</v>
      </c>
      <c r="Y91" s="12" t="s">
        <v>489</v>
      </c>
      <c r="Z91" s="12" t="s">
        <v>490</v>
      </c>
      <c r="AA91" s="12" t="s">
        <v>491</v>
      </c>
      <c r="AB91" s="12"/>
      <c r="AC91" s="15" t="s">
        <v>29</v>
      </c>
      <c r="AD91">
        <v>3</v>
      </c>
      <c r="AE91">
        <v>0</v>
      </c>
      <c r="AF91">
        <v>23</v>
      </c>
      <c r="AG91">
        <v>23</v>
      </c>
      <c r="AH91" t="s">
        <v>1584</v>
      </c>
      <c r="AI91">
        <v>7.666666666666667</v>
      </c>
    </row>
    <row r="92" spans="1:35">
      <c r="A92" t="str">
        <f t="shared" si="1"/>
        <v>129106300110005005</v>
      </c>
      <c r="B92" s="12" t="s">
        <v>483</v>
      </c>
      <c r="C92" s="12" t="s">
        <v>44</v>
      </c>
      <c r="D92" s="12" t="s">
        <v>228</v>
      </c>
      <c r="E92" s="12" t="s">
        <v>268</v>
      </c>
      <c r="F92" s="12" t="s">
        <v>535</v>
      </c>
      <c r="G92" s="12" t="s">
        <v>350</v>
      </c>
      <c r="H92" s="12" t="s">
        <v>282</v>
      </c>
      <c r="I92" s="12" t="s">
        <v>506</v>
      </c>
      <c r="J92" s="12" t="s">
        <v>536</v>
      </c>
      <c r="K92" s="12" t="s">
        <v>492</v>
      </c>
      <c r="L92" s="12" t="s">
        <v>273</v>
      </c>
      <c r="M92" s="12">
        <v>2</v>
      </c>
      <c r="N92" s="12" t="s">
        <v>508</v>
      </c>
      <c r="O92" s="12" t="s">
        <v>275</v>
      </c>
      <c r="P92" s="12" t="s">
        <v>276</v>
      </c>
      <c r="Q92" s="12" t="s">
        <v>356</v>
      </c>
      <c r="R92" s="12" t="s">
        <v>278</v>
      </c>
      <c r="S92" s="12" t="s">
        <v>278</v>
      </c>
      <c r="T92" s="12" t="s">
        <v>279</v>
      </c>
      <c r="U92" s="12" t="s">
        <v>280</v>
      </c>
      <c r="V92" s="12" t="s">
        <v>1404</v>
      </c>
      <c r="W92" s="12" t="s">
        <v>1404</v>
      </c>
      <c r="X92" s="12" t="s">
        <v>495</v>
      </c>
      <c r="Y92" s="12" t="s">
        <v>489</v>
      </c>
      <c r="Z92" s="12" t="s">
        <v>490</v>
      </c>
      <c r="AA92" s="12" t="s">
        <v>491</v>
      </c>
      <c r="AB92" s="12"/>
      <c r="AC92" s="15" t="s">
        <v>29</v>
      </c>
      <c r="AD92">
        <v>2</v>
      </c>
      <c r="AE92">
        <v>0</v>
      </c>
      <c r="AF92">
        <v>8</v>
      </c>
      <c r="AG92">
        <v>8</v>
      </c>
      <c r="AH92" t="s">
        <v>1241</v>
      </c>
      <c r="AI92">
        <v>4</v>
      </c>
    </row>
    <row r="93" spans="1:35">
      <c r="A93" t="str">
        <f t="shared" si="1"/>
        <v>129106300110005006</v>
      </c>
      <c r="B93" s="12" t="s">
        <v>483</v>
      </c>
      <c r="C93" s="12" t="s">
        <v>44</v>
      </c>
      <c r="D93" s="12" t="s">
        <v>228</v>
      </c>
      <c r="E93" s="12" t="s">
        <v>268</v>
      </c>
      <c r="F93" s="12" t="s">
        <v>537</v>
      </c>
      <c r="G93" s="12" t="s">
        <v>350</v>
      </c>
      <c r="H93" s="12" t="s">
        <v>282</v>
      </c>
      <c r="I93" s="12" t="s">
        <v>514</v>
      </c>
      <c r="J93" s="12" t="s">
        <v>538</v>
      </c>
      <c r="K93" s="12" t="s">
        <v>492</v>
      </c>
      <c r="L93" s="12" t="s">
        <v>273</v>
      </c>
      <c r="M93" s="12">
        <v>1</v>
      </c>
      <c r="N93" s="12" t="s">
        <v>516</v>
      </c>
      <c r="O93" s="12" t="s">
        <v>275</v>
      </c>
      <c r="P93" s="12" t="s">
        <v>276</v>
      </c>
      <c r="Q93" s="12" t="s">
        <v>397</v>
      </c>
      <c r="R93" s="12" t="s">
        <v>299</v>
      </c>
      <c r="S93" s="12" t="s">
        <v>1403</v>
      </c>
      <c r="T93" s="12" t="s">
        <v>279</v>
      </c>
      <c r="U93" s="12" t="s">
        <v>280</v>
      </c>
      <c r="V93" s="12" t="s">
        <v>1404</v>
      </c>
      <c r="W93" s="12" t="s">
        <v>1404</v>
      </c>
      <c r="X93" s="12" t="s">
        <v>512</v>
      </c>
      <c r="Y93" s="12" t="s">
        <v>489</v>
      </c>
      <c r="Z93" s="12" t="s">
        <v>490</v>
      </c>
      <c r="AA93" s="12" t="s">
        <v>491</v>
      </c>
      <c r="AB93" s="12"/>
      <c r="AC93" s="15" t="s">
        <v>29</v>
      </c>
      <c r="AD93">
        <v>1</v>
      </c>
      <c r="AE93">
        <v>0</v>
      </c>
      <c r="AF93">
        <v>6</v>
      </c>
      <c r="AG93">
        <v>6</v>
      </c>
      <c r="AH93" t="s">
        <v>1552</v>
      </c>
      <c r="AI93">
        <v>6</v>
      </c>
    </row>
    <row r="94" spans="1:35">
      <c r="A94" t="str">
        <f t="shared" si="1"/>
        <v>129106300110006006</v>
      </c>
      <c r="B94" s="12" t="s">
        <v>483</v>
      </c>
      <c r="C94" s="12" t="s">
        <v>44</v>
      </c>
      <c r="D94" s="12" t="s">
        <v>539</v>
      </c>
      <c r="E94" s="12" t="s">
        <v>268</v>
      </c>
      <c r="F94" s="12" t="s">
        <v>540</v>
      </c>
      <c r="G94" s="12" t="s">
        <v>350</v>
      </c>
      <c r="H94" s="12" t="s">
        <v>282</v>
      </c>
      <c r="I94" s="12" t="s">
        <v>506</v>
      </c>
      <c r="J94" s="12" t="s">
        <v>541</v>
      </c>
      <c r="K94" s="12" t="s">
        <v>492</v>
      </c>
      <c r="L94" s="12" t="s">
        <v>273</v>
      </c>
      <c r="M94" s="12">
        <v>1</v>
      </c>
      <c r="N94" s="12" t="s">
        <v>508</v>
      </c>
      <c r="O94" s="12" t="s">
        <v>275</v>
      </c>
      <c r="P94" s="12" t="s">
        <v>276</v>
      </c>
      <c r="Q94" s="12" t="s">
        <v>356</v>
      </c>
      <c r="R94" s="12" t="s">
        <v>278</v>
      </c>
      <c r="S94" s="12" t="s">
        <v>278</v>
      </c>
      <c r="T94" s="12" t="s">
        <v>279</v>
      </c>
      <c r="U94" s="12" t="s">
        <v>280</v>
      </c>
      <c r="V94" s="12" t="s">
        <v>1399</v>
      </c>
      <c r="W94" s="12" t="s">
        <v>1399</v>
      </c>
      <c r="X94" s="12" t="s">
        <v>495</v>
      </c>
      <c r="Y94" s="12" t="s">
        <v>489</v>
      </c>
      <c r="Z94" s="12" t="s">
        <v>490</v>
      </c>
      <c r="AA94" s="12" t="s">
        <v>491</v>
      </c>
      <c r="AB94" s="12"/>
      <c r="AC94" s="15" t="s">
        <v>55</v>
      </c>
      <c r="AD94">
        <v>1</v>
      </c>
      <c r="AE94">
        <v>4</v>
      </c>
      <c r="AF94">
        <v>3</v>
      </c>
      <c r="AG94">
        <v>7</v>
      </c>
      <c r="AH94" t="s">
        <v>280</v>
      </c>
      <c r="AI94">
        <v>3</v>
      </c>
    </row>
    <row r="95" spans="1:35">
      <c r="A95" t="str">
        <f t="shared" si="1"/>
        <v>129106300110007003</v>
      </c>
      <c r="B95" s="12" t="s">
        <v>483</v>
      </c>
      <c r="C95" s="12" t="s">
        <v>44</v>
      </c>
      <c r="D95" s="12" t="s">
        <v>229</v>
      </c>
      <c r="E95" s="12" t="s">
        <v>268</v>
      </c>
      <c r="F95" s="12" t="s">
        <v>47</v>
      </c>
      <c r="G95" s="12" t="s">
        <v>350</v>
      </c>
      <c r="H95" s="12" t="s">
        <v>282</v>
      </c>
      <c r="I95" s="12" t="s">
        <v>542</v>
      </c>
      <c r="J95" s="12" t="s">
        <v>543</v>
      </c>
      <c r="K95" s="12" t="s">
        <v>492</v>
      </c>
      <c r="L95" s="12" t="s">
        <v>273</v>
      </c>
      <c r="M95" s="12">
        <v>6</v>
      </c>
      <c r="N95" s="12" t="s">
        <v>544</v>
      </c>
      <c r="O95" s="12" t="s">
        <v>342</v>
      </c>
      <c r="P95" s="12" t="s">
        <v>329</v>
      </c>
      <c r="Q95" s="12" t="s">
        <v>356</v>
      </c>
      <c r="R95" s="12" t="s">
        <v>278</v>
      </c>
      <c r="S95" s="12" t="s">
        <v>278</v>
      </c>
      <c r="T95" s="12" t="s">
        <v>279</v>
      </c>
      <c r="U95" s="12" t="s">
        <v>280</v>
      </c>
      <c r="V95" s="12" t="s">
        <v>1398</v>
      </c>
      <c r="W95" s="12" t="s">
        <v>1398</v>
      </c>
      <c r="X95" s="12" t="s">
        <v>545</v>
      </c>
      <c r="Y95" s="12" t="s">
        <v>489</v>
      </c>
      <c r="Z95" s="12" t="s">
        <v>490</v>
      </c>
      <c r="AA95" s="12" t="s">
        <v>491</v>
      </c>
      <c r="AB95" s="12"/>
      <c r="AC95" s="16" t="s">
        <v>1550</v>
      </c>
      <c r="AD95">
        <v>6</v>
      </c>
      <c r="AE95">
        <v>0</v>
      </c>
      <c r="AF95">
        <v>7</v>
      </c>
      <c r="AG95">
        <v>7</v>
      </c>
      <c r="AH95" t="s">
        <v>1566</v>
      </c>
      <c r="AI95">
        <v>1.1666666666666667</v>
      </c>
    </row>
    <row r="96" spans="1:35">
      <c r="A96" t="str">
        <f t="shared" si="1"/>
        <v>130103300110006001</v>
      </c>
      <c r="B96" s="12" t="s">
        <v>546</v>
      </c>
      <c r="C96" s="12" t="s">
        <v>48</v>
      </c>
      <c r="D96" s="12" t="s">
        <v>547</v>
      </c>
      <c r="E96" s="12" t="s">
        <v>268</v>
      </c>
      <c r="F96" s="12" t="s">
        <v>52</v>
      </c>
      <c r="G96" s="12" t="s">
        <v>350</v>
      </c>
      <c r="H96" s="12" t="s">
        <v>282</v>
      </c>
      <c r="I96" s="12" t="s">
        <v>548</v>
      </c>
      <c r="J96" s="12" t="s">
        <v>549</v>
      </c>
      <c r="K96" s="12" t="s">
        <v>492</v>
      </c>
      <c r="L96" s="12" t="s">
        <v>273</v>
      </c>
      <c r="M96" s="12">
        <v>1</v>
      </c>
      <c r="N96" s="12" t="s">
        <v>550</v>
      </c>
      <c r="O96" s="12" t="s">
        <v>342</v>
      </c>
      <c r="P96" s="12" t="s">
        <v>276</v>
      </c>
      <c r="Q96" s="12" t="s">
        <v>356</v>
      </c>
      <c r="R96" s="12" t="s">
        <v>278</v>
      </c>
      <c r="S96" s="12" t="s">
        <v>278</v>
      </c>
      <c r="T96" s="12" t="s">
        <v>279</v>
      </c>
      <c r="U96" s="12" t="s">
        <v>280</v>
      </c>
      <c r="V96" s="12" t="s">
        <v>1413</v>
      </c>
      <c r="W96" s="12" t="s">
        <v>1413</v>
      </c>
      <c r="X96" s="12" t="s">
        <v>551</v>
      </c>
      <c r="Y96" s="12" t="s">
        <v>552</v>
      </c>
      <c r="Z96" s="12" t="s">
        <v>553</v>
      </c>
      <c r="AA96" s="12"/>
      <c r="AB96" s="12"/>
      <c r="AC96" s="15" t="s">
        <v>7</v>
      </c>
      <c r="AD96">
        <v>1</v>
      </c>
      <c r="AE96">
        <v>4</v>
      </c>
      <c r="AF96">
        <v>181</v>
      </c>
      <c r="AG96">
        <v>185</v>
      </c>
      <c r="AH96" t="s">
        <v>1681</v>
      </c>
      <c r="AI96">
        <v>181</v>
      </c>
    </row>
    <row r="97" spans="1:35">
      <c r="A97" t="str">
        <f t="shared" si="1"/>
        <v>130103300110007001</v>
      </c>
      <c r="B97" s="12" t="s">
        <v>546</v>
      </c>
      <c r="C97" s="12" t="s">
        <v>48</v>
      </c>
      <c r="D97" s="12" t="s">
        <v>554</v>
      </c>
      <c r="E97" s="12" t="s">
        <v>268</v>
      </c>
      <c r="F97" s="12" t="s">
        <v>49</v>
      </c>
      <c r="G97" s="12" t="s">
        <v>350</v>
      </c>
      <c r="H97" s="12" t="s">
        <v>282</v>
      </c>
      <c r="I97" s="12" t="s">
        <v>555</v>
      </c>
      <c r="J97" s="12" t="s">
        <v>556</v>
      </c>
      <c r="K97" s="12" t="s">
        <v>492</v>
      </c>
      <c r="L97" s="12" t="s">
        <v>273</v>
      </c>
      <c r="M97" s="12">
        <v>3</v>
      </c>
      <c r="N97" s="12" t="s">
        <v>550</v>
      </c>
      <c r="O97" s="12" t="s">
        <v>342</v>
      </c>
      <c r="P97" s="12" t="s">
        <v>276</v>
      </c>
      <c r="Q97" s="12" t="s">
        <v>356</v>
      </c>
      <c r="R97" s="12" t="s">
        <v>278</v>
      </c>
      <c r="S97" s="12" t="s">
        <v>278</v>
      </c>
      <c r="T97" s="12" t="s">
        <v>279</v>
      </c>
      <c r="U97" s="12" t="s">
        <v>280</v>
      </c>
      <c r="V97" s="12" t="s">
        <v>1414</v>
      </c>
      <c r="W97" s="12" t="s">
        <v>1414</v>
      </c>
      <c r="X97" s="12" t="s">
        <v>557</v>
      </c>
      <c r="Y97" s="12" t="s">
        <v>552</v>
      </c>
      <c r="Z97" s="12" t="s">
        <v>553</v>
      </c>
      <c r="AA97" s="12"/>
      <c r="AB97" s="12"/>
      <c r="AC97" s="15" t="s">
        <v>7</v>
      </c>
      <c r="AD97">
        <v>3</v>
      </c>
      <c r="AE97">
        <v>5</v>
      </c>
      <c r="AF97">
        <v>111</v>
      </c>
      <c r="AG97">
        <v>116</v>
      </c>
      <c r="AH97" t="s">
        <v>1593</v>
      </c>
      <c r="AI97">
        <v>37</v>
      </c>
    </row>
    <row r="98" spans="1:35">
      <c r="A98" t="str">
        <f t="shared" si="1"/>
        <v>130103300110007002</v>
      </c>
      <c r="B98" s="12" t="s">
        <v>546</v>
      </c>
      <c r="C98" s="12" t="s">
        <v>48</v>
      </c>
      <c r="D98" s="12" t="s">
        <v>554</v>
      </c>
      <c r="E98" s="12" t="s">
        <v>268</v>
      </c>
      <c r="F98" s="12" t="s">
        <v>50</v>
      </c>
      <c r="G98" s="12" t="s">
        <v>350</v>
      </c>
      <c r="H98" s="12" t="s">
        <v>282</v>
      </c>
      <c r="I98" s="12" t="s">
        <v>555</v>
      </c>
      <c r="J98" s="12" t="s">
        <v>558</v>
      </c>
      <c r="K98" s="12" t="s">
        <v>492</v>
      </c>
      <c r="L98" s="12" t="s">
        <v>273</v>
      </c>
      <c r="M98" s="12">
        <v>3</v>
      </c>
      <c r="N98" s="12" t="s">
        <v>550</v>
      </c>
      <c r="O98" s="12" t="s">
        <v>342</v>
      </c>
      <c r="P98" s="12" t="s">
        <v>276</v>
      </c>
      <c r="Q98" s="12" t="s">
        <v>356</v>
      </c>
      <c r="R98" s="12" t="s">
        <v>278</v>
      </c>
      <c r="S98" s="12" t="s">
        <v>278</v>
      </c>
      <c r="T98" s="12" t="s">
        <v>279</v>
      </c>
      <c r="U98" s="12" t="s">
        <v>280</v>
      </c>
      <c r="V98" s="12" t="s">
        <v>1414</v>
      </c>
      <c r="W98" s="12" t="s">
        <v>1414</v>
      </c>
      <c r="X98" s="12" t="s">
        <v>559</v>
      </c>
      <c r="Y98" s="12" t="s">
        <v>552</v>
      </c>
      <c r="Z98" s="12" t="s">
        <v>553</v>
      </c>
      <c r="AA98" s="12"/>
      <c r="AB98" s="12"/>
      <c r="AC98" s="15" t="s">
        <v>7</v>
      </c>
      <c r="AD98">
        <v>3</v>
      </c>
      <c r="AE98">
        <v>1</v>
      </c>
      <c r="AF98">
        <v>180</v>
      </c>
      <c r="AG98">
        <v>181</v>
      </c>
      <c r="AH98" t="s">
        <v>1624</v>
      </c>
      <c r="AI98">
        <v>60</v>
      </c>
    </row>
    <row r="99" spans="1:35">
      <c r="A99" t="str">
        <f t="shared" si="1"/>
        <v>130103300110007003</v>
      </c>
      <c r="B99" s="12" t="s">
        <v>546</v>
      </c>
      <c r="C99" s="12" t="s">
        <v>48</v>
      </c>
      <c r="D99" s="12" t="s">
        <v>554</v>
      </c>
      <c r="E99" s="12" t="s">
        <v>268</v>
      </c>
      <c r="F99" s="12" t="s">
        <v>51</v>
      </c>
      <c r="G99" s="12" t="s">
        <v>350</v>
      </c>
      <c r="H99" s="12" t="s">
        <v>282</v>
      </c>
      <c r="I99" s="12" t="s">
        <v>548</v>
      </c>
      <c r="J99" s="12" t="s">
        <v>543</v>
      </c>
      <c r="K99" s="12" t="s">
        <v>492</v>
      </c>
      <c r="L99" s="12" t="s">
        <v>273</v>
      </c>
      <c r="M99" s="12">
        <v>2</v>
      </c>
      <c r="N99" s="12" t="s">
        <v>550</v>
      </c>
      <c r="O99" s="12" t="s">
        <v>342</v>
      </c>
      <c r="P99" s="12" t="s">
        <v>276</v>
      </c>
      <c r="Q99" s="12" t="s">
        <v>356</v>
      </c>
      <c r="R99" s="12" t="s">
        <v>278</v>
      </c>
      <c r="S99" s="12" t="s">
        <v>278</v>
      </c>
      <c r="T99" s="12" t="s">
        <v>279</v>
      </c>
      <c r="U99" s="12" t="s">
        <v>280</v>
      </c>
      <c r="V99" s="12" t="s">
        <v>1414</v>
      </c>
      <c r="W99" s="12" t="s">
        <v>1414</v>
      </c>
      <c r="X99" s="12" t="s">
        <v>551</v>
      </c>
      <c r="Y99" s="12" t="s">
        <v>552</v>
      </c>
      <c r="Z99" s="12" t="s">
        <v>553</v>
      </c>
      <c r="AA99" s="12"/>
      <c r="AB99" s="12"/>
      <c r="AC99" s="15" t="s">
        <v>7</v>
      </c>
      <c r="AD99">
        <v>2</v>
      </c>
      <c r="AE99">
        <v>0</v>
      </c>
      <c r="AF99">
        <v>229</v>
      </c>
      <c r="AG99">
        <v>229</v>
      </c>
      <c r="AH99" t="s">
        <v>1682</v>
      </c>
      <c r="AI99">
        <v>114.5</v>
      </c>
    </row>
    <row r="100" spans="1:35">
      <c r="A100" t="str">
        <f t="shared" si="1"/>
        <v>130103300110008001</v>
      </c>
      <c r="B100" s="12" t="s">
        <v>546</v>
      </c>
      <c r="C100" s="12" t="s">
        <v>48</v>
      </c>
      <c r="D100" s="12" t="s">
        <v>103</v>
      </c>
      <c r="E100" s="12" t="s">
        <v>268</v>
      </c>
      <c r="F100" s="12" t="s">
        <v>49</v>
      </c>
      <c r="G100" s="12" t="s">
        <v>350</v>
      </c>
      <c r="H100" s="12" t="s">
        <v>282</v>
      </c>
      <c r="I100" s="12" t="s">
        <v>555</v>
      </c>
      <c r="J100" s="12" t="s">
        <v>560</v>
      </c>
      <c r="K100" s="12" t="s">
        <v>492</v>
      </c>
      <c r="L100" s="12" t="s">
        <v>273</v>
      </c>
      <c r="M100" s="12">
        <v>3</v>
      </c>
      <c r="N100" s="12" t="s">
        <v>550</v>
      </c>
      <c r="O100" s="12" t="s">
        <v>342</v>
      </c>
      <c r="P100" s="12" t="s">
        <v>276</v>
      </c>
      <c r="Q100" s="12" t="s">
        <v>356</v>
      </c>
      <c r="R100" s="12" t="s">
        <v>278</v>
      </c>
      <c r="S100" s="12" t="s">
        <v>278</v>
      </c>
      <c r="T100" s="12" t="s">
        <v>279</v>
      </c>
      <c r="U100" s="12" t="s">
        <v>280</v>
      </c>
      <c r="V100" s="12" t="s">
        <v>1415</v>
      </c>
      <c r="W100" s="12" t="s">
        <v>1415</v>
      </c>
      <c r="X100" s="12" t="s">
        <v>557</v>
      </c>
      <c r="Y100" s="12" t="s">
        <v>552</v>
      </c>
      <c r="Z100" s="12" t="s">
        <v>553</v>
      </c>
      <c r="AA100" s="12"/>
      <c r="AB100" s="12"/>
      <c r="AC100" s="15" t="s">
        <v>7</v>
      </c>
      <c r="AD100">
        <v>3</v>
      </c>
      <c r="AE100">
        <v>6</v>
      </c>
      <c r="AF100">
        <v>107</v>
      </c>
      <c r="AG100">
        <v>113</v>
      </c>
      <c r="AH100" t="s">
        <v>1605</v>
      </c>
      <c r="AI100">
        <v>35.666666666666664</v>
      </c>
    </row>
    <row r="101" spans="1:35">
      <c r="A101" t="str">
        <f t="shared" si="1"/>
        <v>130103300110008002</v>
      </c>
      <c r="B101" s="12" t="s">
        <v>546</v>
      </c>
      <c r="C101" s="12" t="s">
        <v>48</v>
      </c>
      <c r="D101" s="12" t="s">
        <v>103</v>
      </c>
      <c r="E101" s="12" t="s">
        <v>268</v>
      </c>
      <c r="F101" s="12" t="s">
        <v>50</v>
      </c>
      <c r="G101" s="12" t="s">
        <v>350</v>
      </c>
      <c r="H101" s="12" t="s">
        <v>282</v>
      </c>
      <c r="I101" s="12" t="s">
        <v>555</v>
      </c>
      <c r="J101" s="12" t="s">
        <v>561</v>
      </c>
      <c r="K101" s="12" t="s">
        <v>492</v>
      </c>
      <c r="L101" s="12" t="s">
        <v>273</v>
      </c>
      <c r="M101" s="12">
        <v>3</v>
      </c>
      <c r="N101" s="12" t="s">
        <v>550</v>
      </c>
      <c r="O101" s="12" t="s">
        <v>342</v>
      </c>
      <c r="P101" s="12" t="s">
        <v>276</v>
      </c>
      <c r="Q101" s="12" t="s">
        <v>356</v>
      </c>
      <c r="R101" s="12" t="s">
        <v>278</v>
      </c>
      <c r="S101" s="12" t="s">
        <v>278</v>
      </c>
      <c r="T101" s="12" t="s">
        <v>279</v>
      </c>
      <c r="U101" s="12" t="s">
        <v>280</v>
      </c>
      <c r="V101" s="12" t="s">
        <v>1415</v>
      </c>
      <c r="W101" s="12" t="s">
        <v>1415</v>
      </c>
      <c r="X101" s="12" t="s">
        <v>559</v>
      </c>
      <c r="Y101" s="12" t="s">
        <v>552</v>
      </c>
      <c r="Z101" s="12" t="s">
        <v>553</v>
      </c>
      <c r="AA101" s="12"/>
      <c r="AB101" s="12"/>
      <c r="AC101" s="15" t="s">
        <v>7</v>
      </c>
      <c r="AD101">
        <v>3</v>
      </c>
      <c r="AE101">
        <v>6</v>
      </c>
      <c r="AF101">
        <v>171</v>
      </c>
      <c r="AG101">
        <v>177</v>
      </c>
      <c r="AH101" t="s">
        <v>1649</v>
      </c>
      <c r="AI101">
        <v>57</v>
      </c>
    </row>
    <row r="102" spans="1:35">
      <c r="A102" t="str">
        <f t="shared" si="1"/>
        <v>130103300110008003</v>
      </c>
      <c r="B102" s="12" t="s">
        <v>546</v>
      </c>
      <c r="C102" s="12" t="s">
        <v>48</v>
      </c>
      <c r="D102" s="12" t="s">
        <v>103</v>
      </c>
      <c r="E102" s="12" t="s">
        <v>268</v>
      </c>
      <c r="F102" s="12" t="s">
        <v>51</v>
      </c>
      <c r="G102" s="12" t="s">
        <v>350</v>
      </c>
      <c r="H102" s="12" t="s">
        <v>282</v>
      </c>
      <c r="I102" s="12" t="s">
        <v>548</v>
      </c>
      <c r="J102" s="12" t="s">
        <v>562</v>
      </c>
      <c r="K102" s="12" t="s">
        <v>492</v>
      </c>
      <c r="L102" s="12" t="s">
        <v>273</v>
      </c>
      <c r="M102" s="12">
        <v>2</v>
      </c>
      <c r="N102" s="12" t="s">
        <v>550</v>
      </c>
      <c r="O102" s="12" t="s">
        <v>342</v>
      </c>
      <c r="P102" s="12" t="s">
        <v>276</v>
      </c>
      <c r="Q102" s="12" t="s">
        <v>356</v>
      </c>
      <c r="R102" s="12" t="s">
        <v>278</v>
      </c>
      <c r="S102" s="12" t="s">
        <v>278</v>
      </c>
      <c r="T102" s="12" t="s">
        <v>279</v>
      </c>
      <c r="U102" s="12" t="s">
        <v>280</v>
      </c>
      <c r="V102" s="12" t="s">
        <v>1415</v>
      </c>
      <c r="W102" s="12" t="s">
        <v>1415</v>
      </c>
      <c r="X102" s="12" t="s">
        <v>551</v>
      </c>
      <c r="Y102" s="12" t="s">
        <v>552</v>
      </c>
      <c r="Z102" s="12" t="s">
        <v>553</v>
      </c>
      <c r="AA102" s="12"/>
      <c r="AB102" s="12"/>
      <c r="AC102" s="15" t="s">
        <v>7</v>
      </c>
      <c r="AD102">
        <v>2</v>
      </c>
      <c r="AE102">
        <v>8</v>
      </c>
      <c r="AF102">
        <v>209</v>
      </c>
      <c r="AG102">
        <v>217</v>
      </c>
      <c r="AH102" t="s">
        <v>1655</v>
      </c>
      <c r="AI102">
        <v>104.5</v>
      </c>
    </row>
    <row r="103" spans="1:35">
      <c r="A103" t="str">
        <f t="shared" si="1"/>
        <v>130103300110010001</v>
      </c>
      <c r="B103" s="12" t="s">
        <v>546</v>
      </c>
      <c r="C103" s="12" t="s">
        <v>48</v>
      </c>
      <c r="D103" s="12" t="s">
        <v>563</v>
      </c>
      <c r="E103" s="12" t="s">
        <v>268</v>
      </c>
      <c r="F103" s="12" t="s">
        <v>49</v>
      </c>
      <c r="G103" s="12" t="s">
        <v>350</v>
      </c>
      <c r="H103" s="12" t="s">
        <v>282</v>
      </c>
      <c r="I103" s="12" t="s">
        <v>555</v>
      </c>
      <c r="J103" s="12" t="s">
        <v>564</v>
      </c>
      <c r="K103" s="12" t="s">
        <v>492</v>
      </c>
      <c r="L103" s="12" t="s">
        <v>273</v>
      </c>
      <c r="M103" s="12">
        <v>1</v>
      </c>
      <c r="N103" s="12" t="s">
        <v>550</v>
      </c>
      <c r="O103" s="12" t="s">
        <v>342</v>
      </c>
      <c r="P103" s="12" t="s">
        <v>276</v>
      </c>
      <c r="Q103" s="12" t="s">
        <v>356</v>
      </c>
      <c r="R103" s="12" t="s">
        <v>278</v>
      </c>
      <c r="S103" s="12" t="s">
        <v>278</v>
      </c>
      <c r="T103" s="12" t="s">
        <v>279</v>
      </c>
      <c r="U103" s="12" t="s">
        <v>280</v>
      </c>
      <c r="V103" s="12" t="s">
        <v>1416</v>
      </c>
      <c r="W103" s="12" t="s">
        <v>1416</v>
      </c>
      <c r="X103" s="12" t="s">
        <v>557</v>
      </c>
      <c r="Y103" s="12" t="s">
        <v>552</v>
      </c>
      <c r="Z103" s="12" t="s">
        <v>553</v>
      </c>
      <c r="AA103" s="12"/>
      <c r="AB103" s="12"/>
      <c r="AC103" s="15" t="s">
        <v>7</v>
      </c>
      <c r="AD103">
        <v>1</v>
      </c>
      <c r="AE103">
        <v>1</v>
      </c>
      <c r="AF103">
        <v>25</v>
      </c>
      <c r="AG103">
        <v>26</v>
      </c>
      <c r="AH103" t="s">
        <v>1587</v>
      </c>
      <c r="AI103">
        <v>25</v>
      </c>
    </row>
    <row r="104" spans="1:35">
      <c r="A104" t="str">
        <f t="shared" si="1"/>
        <v>130103300110010002</v>
      </c>
      <c r="B104" s="12" t="s">
        <v>546</v>
      </c>
      <c r="C104" s="12" t="s">
        <v>48</v>
      </c>
      <c r="D104" s="12" t="s">
        <v>563</v>
      </c>
      <c r="E104" s="12" t="s">
        <v>268</v>
      </c>
      <c r="F104" s="12" t="s">
        <v>50</v>
      </c>
      <c r="G104" s="12" t="s">
        <v>350</v>
      </c>
      <c r="H104" s="12" t="s">
        <v>282</v>
      </c>
      <c r="I104" s="12" t="s">
        <v>555</v>
      </c>
      <c r="J104" s="12" t="s">
        <v>565</v>
      </c>
      <c r="K104" s="12" t="s">
        <v>492</v>
      </c>
      <c r="L104" s="12" t="s">
        <v>273</v>
      </c>
      <c r="M104" s="12">
        <v>1</v>
      </c>
      <c r="N104" s="12" t="s">
        <v>550</v>
      </c>
      <c r="O104" s="12" t="s">
        <v>342</v>
      </c>
      <c r="P104" s="12" t="s">
        <v>276</v>
      </c>
      <c r="Q104" s="12" t="s">
        <v>356</v>
      </c>
      <c r="R104" s="12" t="s">
        <v>278</v>
      </c>
      <c r="S104" s="12" t="s">
        <v>278</v>
      </c>
      <c r="T104" s="12" t="s">
        <v>279</v>
      </c>
      <c r="U104" s="12" t="s">
        <v>280</v>
      </c>
      <c r="V104" s="12" t="s">
        <v>1416</v>
      </c>
      <c r="W104" s="12" t="s">
        <v>1416</v>
      </c>
      <c r="X104" s="12" t="s">
        <v>559</v>
      </c>
      <c r="Y104" s="12" t="s">
        <v>552</v>
      </c>
      <c r="Z104" s="12" t="s">
        <v>553</v>
      </c>
      <c r="AA104" s="12"/>
      <c r="AB104" s="12"/>
      <c r="AC104" s="15" t="s">
        <v>7</v>
      </c>
      <c r="AD104">
        <v>1</v>
      </c>
      <c r="AE104">
        <v>0</v>
      </c>
      <c r="AF104">
        <v>37</v>
      </c>
      <c r="AG104">
        <v>37</v>
      </c>
      <c r="AH104" t="s">
        <v>1593</v>
      </c>
      <c r="AI104">
        <v>37</v>
      </c>
    </row>
    <row r="105" spans="1:35">
      <c r="A105" t="str">
        <f t="shared" si="1"/>
        <v>130103300110011001</v>
      </c>
      <c r="B105" s="12" t="s">
        <v>546</v>
      </c>
      <c r="C105" s="12" t="s">
        <v>48</v>
      </c>
      <c r="D105" s="12" t="s">
        <v>179</v>
      </c>
      <c r="E105" s="12" t="s">
        <v>268</v>
      </c>
      <c r="F105" s="12" t="s">
        <v>49</v>
      </c>
      <c r="G105" s="12" t="s">
        <v>350</v>
      </c>
      <c r="H105" s="12" t="s">
        <v>282</v>
      </c>
      <c r="I105" s="12" t="s">
        <v>555</v>
      </c>
      <c r="J105" s="12" t="s">
        <v>566</v>
      </c>
      <c r="K105" s="12" t="s">
        <v>492</v>
      </c>
      <c r="L105" s="12" t="s">
        <v>273</v>
      </c>
      <c r="M105" s="12">
        <v>1</v>
      </c>
      <c r="N105" s="12" t="s">
        <v>550</v>
      </c>
      <c r="O105" s="12" t="s">
        <v>342</v>
      </c>
      <c r="P105" s="12" t="s">
        <v>276</v>
      </c>
      <c r="Q105" s="12" t="s">
        <v>356</v>
      </c>
      <c r="R105" s="12" t="s">
        <v>278</v>
      </c>
      <c r="S105" s="12" t="s">
        <v>278</v>
      </c>
      <c r="T105" s="12" t="s">
        <v>279</v>
      </c>
      <c r="U105" s="12" t="s">
        <v>280</v>
      </c>
      <c r="V105" s="12" t="s">
        <v>1417</v>
      </c>
      <c r="W105" s="12" t="s">
        <v>1417</v>
      </c>
      <c r="X105" s="12" t="s">
        <v>557</v>
      </c>
      <c r="Y105" s="12" t="s">
        <v>552</v>
      </c>
      <c r="Z105" s="12" t="s">
        <v>553</v>
      </c>
      <c r="AA105" s="12"/>
      <c r="AB105" s="12"/>
      <c r="AC105" s="15" t="s">
        <v>7</v>
      </c>
      <c r="AD105">
        <v>1</v>
      </c>
      <c r="AE105">
        <v>1</v>
      </c>
      <c r="AF105">
        <v>29</v>
      </c>
      <c r="AG105">
        <v>30</v>
      </c>
      <c r="AH105" t="s">
        <v>1598</v>
      </c>
      <c r="AI105">
        <v>29</v>
      </c>
    </row>
    <row r="106" spans="1:35">
      <c r="A106" t="str">
        <f t="shared" si="1"/>
        <v>130103300110011002</v>
      </c>
      <c r="B106" s="12" t="s">
        <v>546</v>
      </c>
      <c r="C106" s="12" t="s">
        <v>48</v>
      </c>
      <c r="D106" s="12" t="s">
        <v>179</v>
      </c>
      <c r="E106" s="12" t="s">
        <v>268</v>
      </c>
      <c r="F106" s="12" t="s">
        <v>50</v>
      </c>
      <c r="G106" s="12" t="s">
        <v>350</v>
      </c>
      <c r="H106" s="12" t="s">
        <v>282</v>
      </c>
      <c r="I106" s="12" t="s">
        <v>555</v>
      </c>
      <c r="J106" s="12" t="s">
        <v>567</v>
      </c>
      <c r="K106" s="12" t="s">
        <v>492</v>
      </c>
      <c r="L106" s="12" t="s">
        <v>273</v>
      </c>
      <c r="M106" s="12">
        <v>1</v>
      </c>
      <c r="N106" s="12" t="s">
        <v>550</v>
      </c>
      <c r="O106" s="12" t="s">
        <v>342</v>
      </c>
      <c r="P106" s="12" t="s">
        <v>276</v>
      </c>
      <c r="Q106" s="12" t="s">
        <v>356</v>
      </c>
      <c r="R106" s="12" t="s">
        <v>278</v>
      </c>
      <c r="S106" s="12" t="s">
        <v>278</v>
      </c>
      <c r="T106" s="12" t="s">
        <v>279</v>
      </c>
      <c r="U106" s="12" t="s">
        <v>280</v>
      </c>
      <c r="V106" s="12" t="s">
        <v>1417</v>
      </c>
      <c r="W106" s="12" t="s">
        <v>1417</v>
      </c>
      <c r="X106" s="12" t="s">
        <v>559</v>
      </c>
      <c r="Y106" s="12" t="s">
        <v>552</v>
      </c>
      <c r="Z106" s="12" t="s">
        <v>553</v>
      </c>
      <c r="AA106" s="12"/>
      <c r="AB106" s="12"/>
      <c r="AC106" s="15" t="s">
        <v>7</v>
      </c>
      <c r="AD106">
        <v>1</v>
      </c>
      <c r="AE106">
        <v>1</v>
      </c>
      <c r="AF106">
        <v>42</v>
      </c>
      <c r="AG106">
        <v>43</v>
      </c>
      <c r="AH106" t="s">
        <v>1565</v>
      </c>
      <c r="AI106">
        <v>42</v>
      </c>
    </row>
    <row r="107" spans="1:35">
      <c r="A107" t="str">
        <f t="shared" si="1"/>
        <v>130103300110011003</v>
      </c>
      <c r="B107" s="12" t="s">
        <v>546</v>
      </c>
      <c r="C107" s="12" t="s">
        <v>48</v>
      </c>
      <c r="D107" s="12" t="s">
        <v>179</v>
      </c>
      <c r="E107" s="12" t="s">
        <v>268</v>
      </c>
      <c r="F107" s="12" t="s">
        <v>51</v>
      </c>
      <c r="G107" s="12" t="s">
        <v>350</v>
      </c>
      <c r="H107" s="12" t="s">
        <v>282</v>
      </c>
      <c r="I107" s="12" t="s">
        <v>548</v>
      </c>
      <c r="J107" s="12" t="s">
        <v>568</v>
      </c>
      <c r="K107" s="12" t="s">
        <v>492</v>
      </c>
      <c r="L107" s="12" t="s">
        <v>273</v>
      </c>
      <c r="M107" s="12">
        <v>2</v>
      </c>
      <c r="N107" s="12" t="s">
        <v>550</v>
      </c>
      <c r="O107" s="12" t="s">
        <v>342</v>
      </c>
      <c r="P107" s="12" t="s">
        <v>276</v>
      </c>
      <c r="Q107" s="12" t="s">
        <v>356</v>
      </c>
      <c r="R107" s="12" t="s">
        <v>278</v>
      </c>
      <c r="S107" s="12" t="s">
        <v>278</v>
      </c>
      <c r="T107" s="12" t="s">
        <v>279</v>
      </c>
      <c r="U107" s="12" t="s">
        <v>280</v>
      </c>
      <c r="V107" s="12" t="s">
        <v>1417</v>
      </c>
      <c r="W107" s="12" t="s">
        <v>1417</v>
      </c>
      <c r="X107" s="12" t="s">
        <v>551</v>
      </c>
      <c r="Y107" s="12" t="s">
        <v>552</v>
      </c>
      <c r="Z107" s="12" t="s">
        <v>553</v>
      </c>
      <c r="AA107" s="12"/>
      <c r="AB107" s="12"/>
      <c r="AC107" s="15" t="s">
        <v>7</v>
      </c>
      <c r="AD107">
        <v>2</v>
      </c>
      <c r="AE107">
        <v>6</v>
      </c>
      <c r="AF107">
        <v>173</v>
      </c>
      <c r="AG107">
        <v>179</v>
      </c>
      <c r="AH107" t="s">
        <v>1630</v>
      </c>
      <c r="AI107">
        <v>86.5</v>
      </c>
    </row>
    <row r="108" spans="1:35">
      <c r="A108" t="str">
        <f t="shared" si="1"/>
        <v>130103300110012001</v>
      </c>
      <c r="B108" s="12" t="s">
        <v>546</v>
      </c>
      <c r="C108" s="12" t="s">
        <v>48</v>
      </c>
      <c r="D108" s="12" t="s">
        <v>91</v>
      </c>
      <c r="E108" s="12" t="s">
        <v>268</v>
      </c>
      <c r="F108" s="12" t="s">
        <v>49</v>
      </c>
      <c r="G108" s="12" t="s">
        <v>350</v>
      </c>
      <c r="H108" s="12" t="s">
        <v>282</v>
      </c>
      <c r="I108" s="12" t="s">
        <v>555</v>
      </c>
      <c r="J108" s="12" t="s">
        <v>569</v>
      </c>
      <c r="K108" s="12" t="s">
        <v>492</v>
      </c>
      <c r="L108" s="12" t="s">
        <v>273</v>
      </c>
      <c r="M108" s="12">
        <v>4</v>
      </c>
      <c r="N108" s="12" t="s">
        <v>550</v>
      </c>
      <c r="O108" s="12" t="s">
        <v>342</v>
      </c>
      <c r="P108" s="12" t="s">
        <v>276</v>
      </c>
      <c r="Q108" s="12" t="s">
        <v>356</v>
      </c>
      <c r="R108" s="12" t="s">
        <v>278</v>
      </c>
      <c r="S108" s="12" t="s">
        <v>278</v>
      </c>
      <c r="T108" s="12" t="s">
        <v>279</v>
      </c>
      <c r="U108" s="12" t="s">
        <v>280</v>
      </c>
      <c r="V108" s="12" t="s">
        <v>1410</v>
      </c>
      <c r="W108" s="12" t="s">
        <v>1410</v>
      </c>
      <c r="X108" s="12" t="s">
        <v>557</v>
      </c>
      <c r="Y108" s="12" t="s">
        <v>552</v>
      </c>
      <c r="Z108" s="12" t="s">
        <v>553</v>
      </c>
      <c r="AA108" s="12"/>
      <c r="AB108" s="12"/>
      <c r="AC108" s="15" t="s">
        <v>7</v>
      </c>
      <c r="AD108">
        <v>4</v>
      </c>
      <c r="AE108">
        <v>4</v>
      </c>
      <c r="AF108">
        <v>161</v>
      </c>
      <c r="AG108">
        <v>165</v>
      </c>
      <c r="AH108" t="s">
        <v>1576</v>
      </c>
      <c r="AI108">
        <v>40.25</v>
      </c>
    </row>
    <row r="109" spans="1:35">
      <c r="A109" t="str">
        <f t="shared" si="1"/>
        <v>130103300110012002</v>
      </c>
      <c r="B109" s="12" t="s">
        <v>546</v>
      </c>
      <c r="C109" s="12" t="s">
        <v>48</v>
      </c>
      <c r="D109" s="12" t="s">
        <v>91</v>
      </c>
      <c r="E109" s="12" t="s">
        <v>268</v>
      </c>
      <c r="F109" s="12" t="s">
        <v>50</v>
      </c>
      <c r="G109" s="12" t="s">
        <v>350</v>
      </c>
      <c r="H109" s="12" t="s">
        <v>282</v>
      </c>
      <c r="I109" s="12" t="s">
        <v>555</v>
      </c>
      <c r="J109" s="12" t="s">
        <v>570</v>
      </c>
      <c r="K109" s="12" t="s">
        <v>492</v>
      </c>
      <c r="L109" s="12" t="s">
        <v>273</v>
      </c>
      <c r="M109" s="12">
        <v>4</v>
      </c>
      <c r="N109" s="12" t="s">
        <v>550</v>
      </c>
      <c r="O109" s="12" t="s">
        <v>342</v>
      </c>
      <c r="P109" s="12" t="s">
        <v>276</v>
      </c>
      <c r="Q109" s="12" t="s">
        <v>356</v>
      </c>
      <c r="R109" s="12" t="s">
        <v>278</v>
      </c>
      <c r="S109" s="12" t="s">
        <v>278</v>
      </c>
      <c r="T109" s="12" t="s">
        <v>279</v>
      </c>
      <c r="U109" s="12" t="s">
        <v>280</v>
      </c>
      <c r="V109" s="12" t="s">
        <v>1410</v>
      </c>
      <c r="W109" s="12" t="s">
        <v>1410</v>
      </c>
      <c r="X109" s="12" t="s">
        <v>559</v>
      </c>
      <c r="Y109" s="12" t="s">
        <v>552</v>
      </c>
      <c r="Z109" s="12" t="s">
        <v>553</v>
      </c>
      <c r="AA109" s="12"/>
      <c r="AB109" s="12"/>
      <c r="AC109" s="15" t="s">
        <v>7</v>
      </c>
      <c r="AD109">
        <v>4</v>
      </c>
      <c r="AE109">
        <v>3</v>
      </c>
      <c r="AF109">
        <v>294</v>
      </c>
      <c r="AG109">
        <v>297</v>
      </c>
      <c r="AH109" t="s">
        <v>1628</v>
      </c>
      <c r="AI109">
        <v>73.5</v>
      </c>
    </row>
    <row r="110" spans="1:35">
      <c r="A110" t="str">
        <f t="shared" si="1"/>
        <v>130103300110012003</v>
      </c>
      <c r="B110" s="12" t="s">
        <v>546</v>
      </c>
      <c r="C110" s="12" t="s">
        <v>48</v>
      </c>
      <c r="D110" s="12" t="s">
        <v>91</v>
      </c>
      <c r="E110" s="12" t="s">
        <v>268</v>
      </c>
      <c r="F110" s="12" t="s">
        <v>51</v>
      </c>
      <c r="G110" s="12" t="s">
        <v>350</v>
      </c>
      <c r="H110" s="12" t="s">
        <v>282</v>
      </c>
      <c r="I110" s="12" t="s">
        <v>548</v>
      </c>
      <c r="J110" s="12" t="s">
        <v>571</v>
      </c>
      <c r="K110" s="12" t="s">
        <v>492</v>
      </c>
      <c r="L110" s="12" t="s">
        <v>273</v>
      </c>
      <c r="M110" s="12">
        <v>2</v>
      </c>
      <c r="N110" s="12" t="s">
        <v>572</v>
      </c>
      <c r="O110" s="12" t="s">
        <v>342</v>
      </c>
      <c r="P110" s="12" t="s">
        <v>276</v>
      </c>
      <c r="Q110" s="12" t="s">
        <v>356</v>
      </c>
      <c r="R110" s="12" t="s">
        <v>278</v>
      </c>
      <c r="S110" s="12" t="s">
        <v>278</v>
      </c>
      <c r="T110" s="12" t="s">
        <v>279</v>
      </c>
      <c r="U110" s="12" t="s">
        <v>280</v>
      </c>
      <c r="V110" s="12" t="s">
        <v>1410</v>
      </c>
      <c r="W110" s="12" t="s">
        <v>1410</v>
      </c>
      <c r="X110" s="12" t="s">
        <v>551</v>
      </c>
      <c r="Y110" s="12" t="s">
        <v>552</v>
      </c>
      <c r="Z110" s="12" t="s">
        <v>553</v>
      </c>
      <c r="AA110" s="12"/>
      <c r="AB110" s="12"/>
      <c r="AC110" s="15" t="s">
        <v>7</v>
      </c>
      <c r="AD110">
        <v>2</v>
      </c>
      <c r="AE110">
        <v>6</v>
      </c>
      <c r="AF110">
        <v>332</v>
      </c>
      <c r="AG110">
        <v>338</v>
      </c>
      <c r="AH110" t="s">
        <v>1683</v>
      </c>
      <c r="AI110">
        <v>166</v>
      </c>
    </row>
    <row r="111" spans="1:35">
      <c r="A111" t="str">
        <f t="shared" si="1"/>
        <v>130103300110013001</v>
      </c>
      <c r="B111" s="12" t="s">
        <v>546</v>
      </c>
      <c r="C111" s="12" t="s">
        <v>48</v>
      </c>
      <c r="D111" s="12" t="s">
        <v>180</v>
      </c>
      <c r="E111" s="12" t="s">
        <v>268</v>
      </c>
      <c r="F111" s="12" t="s">
        <v>49</v>
      </c>
      <c r="G111" s="12" t="s">
        <v>350</v>
      </c>
      <c r="H111" s="12" t="s">
        <v>282</v>
      </c>
      <c r="I111" s="12" t="s">
        <v>555</v>
      </c>
      <c r="J111" s="12" t="s">
        <v>573</v>
      </c>
      <c r="K111" s="12" t="s">
        <v>492</v>
      </c>
      <c r="L111" s="12" t="s">
        <v>273</v>
      </c>
      <c r="M111" s="12">
        <v>5</v>
      </c>
      <c r="N111" s="12" t="s">
        <v>550</v>
      </c>
      <c r="O111" s="12" t="s">
        <v>342</v>
      </c>
      <c r="P111" s="12" t="s">
        <v>276</v>
      </c>
      <c r="Q111" s="12" t="s">
        <v>356</v>
      </c>
      <c r="R111" s="12" t="s">
        <v>278</v>
      </c>
      <c r="S111" s="12" t="s">
        <v>278</v>
      </c>
      <c r="T111" s="12" t="s">
        <v>279</v>
      </c>
      <c r="U111" s="12" t="s">
        <v>280</v>
      </c>
      <c r="V111" s="12" t="s">
        <v>1418</v>
      </c>
      <c r="W111" s="12" t="s">
        <v>1418</v>
      </c>
      <c r="X111" s="12" t="s">
        <v>557</v>
      </c>
      <c r="Y111" s="12" t="s">
        <v>552</v>
      </c>
      <c r="Z111" s="12" t="s">
        <v>553</v>
      </c>
      <c r="AA111" s="12"/>
      <c r="AB111" s="12"/>
      <c r="AC111" s="15" t="s">
        <v>7</v>
      </c>
      <c r="AD111">
        <v>5</v>
      </c>
      <c r="AE111">
        <v>0</v>
      </c>
      <c r="AF111">
        <v>124</v>
      </c>
      <c r="AG111">
        <v>124</v>
      </c>
      <c r="AH111" t="s">
        <v>1587</v>
      </c>
      <c r="AI111">
        <v>24.8</v>
      </c>
    </row>
    <row r="112" spans="1:35">
      <c r="A112" t="str">
        <f t="shared" si="1"/>
        <v>130103300110013002</v>
      </c>
      <c r="B112" s="12" t="s">
        <v>546</v>
      </c>
      <c r="C112" s="12" t="s">
        <v>48</v>
      </c>
      <c r="D112" s="12" t="s">
        <v>180</v>
      </c>
      <c r="E112" s="12" t="s">
        <v>268</v>
      </c>
      <c r="F112" s="12" t="s">
        <v>50</v>
      </c>
      <c r="G112" s="12" t="s">
        <v>350</v>
      </c>
      <c r="H112" s="12" t="s">
        <v>282</v>
      </c>
      <c r="I112" s="12" t="s">
        <v>555</v>
      </c>
      <c r="J112" s="12" t="s">
        <v>574</v>
      </c>
      <c r="K112" s="12" t="s">
        <v>492</v>
      </c>
      <c r="L112" s="12" t="s">
        <v>273</v>
      </c>
      <c r="M112" s="12">
        <v>5</v>
      </c>
      <c r="N112" s="12" t="s">
        <v>550</v>
      </c>
      <c r="O112" s="12" t="s">
        <v>342</v>
      </c>
      <c r="P112" s="12" t="s">
        <v>276</v>
      </c>
      <c r="Q112" s="12" t="s">
        <v>356</v>
      </c>
      <c r="R112" s="12" t="s">
        <v>278</v>
      </c>
      <c r="S112" s="12" t="s">
        <v>278</v>
      </c>
      <c r="T112" s="12" t="s">
        <v>279</v>
      </c>
      <c r="U112" s="12" t="s">
        <v>280</v>
      </c>
      <c r="V112" s="12" t="s">
        <v>1418</v>
      </c>
      <c r="W112" s="12" t="s">
        <v>1418</v>
      </c>
      <c r="X112" s="12" t="s">
        <v>559</v>
      </c>
      <c r="Y112" s="12" t="s">
        <v>552</v>
      </c>
      <c r="Z112" s="12" t="s">
        <v>553</v>
      </c>
      <c r="AA112" s="12"/>
      <c r="AB112" s="12"/>
      <c r="AC112" s="15" t="s">
        <v>7</v>
      </c>
      <c r="AD112">
        <v>5</v>
      </c>
      <c r="AE112">
        <v>2</v>
      </c>
      <c r="AF112">
        <v>175</v>
      </c>
      <c r="AG112">
        <v>177</v>
      </c>
      <c r="AH112" t="s">
        <v>1603</v>
      </c>
      <c r="AI112">
        <v>35</v>
      </c>
    </row>
    <row r="113" spans="1:35">
      <c r="A113" t="str">
        <f t="shared" si="1"/>
        <v>130103300110013003</v>
      </c>
      <c r="B113" s="12" t="s">
        <v>546</v>
      </c>
      <c r="C113" s="12" t="s">
        <v>48</v>
      </c>
      <c r="D113" s="12" t="s">
        <v>180</v>
      </c>
      <c r="E113" s="12" t="s">
        <v>268</v>
      </c>
      <c r="F113" s="12" t="s">
        <v>51</v>
      </c>
      <c r="G113" s="12" t="s">
        <v>350</v>
      </c>
      <c r="H113" s="12" t="s">
        <v>282</v>
      </c>
      <c r="I113" s="12" t="s">
        <v>548</v>
      </c>
      <c r="J113" s="12" t="s">
        <v>575</v>
      </c>
      <c r="K113" s="12" t="s">
        <v>492</v>
      </c>
      <c r="L113" s="12" t="s">
        <v>273</v>
      </c>
      <c r="M113" s="12">
        <v>2</v>
      </c>
      <c r="N113" s="12" t="s">
        <v>572</v>
      </c>
      <c r="O113" s="12" t="s">
        <v>342</v>
      </c>
      <c r="P113" s="12" t="s">
        <v>276</v>
      </c>
      <c r="Q113" s="12" t="s">
        <v>356</v>
      </c>
      <c r="R113" s="12" t="s">
        <v>278</v>
      </c>
      <c r="S113" s="12" t="s">
        <v>278</v>
      </c>
      <c r="T113" s="12" t="s">
        <v>279</v>
      </c>
      <c r="U113" s="12" t="s">
        <v>280</v>
      </c>
      <c r="V113" s="12" t="s">
        <v>1418</v>
      </c>
      <c r="W113" s="12" t="s">
        <v>1418</v>
      </c>
      <c r="X113" s="12" t="s">
        <v>576</v>
      </c>
      <c r="Y113" s="12" t="s">
        <v>552</v>
      </c>
      <c r="Z113" s="12" t="s">
        <v>553</v>
      </c>
      <c r="AA113" s="12"/>
      <c r="AB113" s="12"/>
      <c r="AC113" s="15" t="s">
        <v>7</v>
      </c>
      <c r="AD113">
        <v>2</v>
      </c>
      <c r="AE113">
        <v>3</v>
      </c>
      <c r="AF113">
        <v>462</v>
      </c>
      <c r="AG113">
        <v>465</v>
      </c>
      <c r="AH113" t="s">
        <v>1684</v>
      </c>
      <c r="AI113">
        <v>231</v>
      </c>
    </row>
    <row r="114" spans="1:35">
      <c r="A114" t="str">
        <f t="shared" si="1"/>
        <v>130103300110013004</v>
      </c>
      <c r="B114" s="12" t="s">
        <v>546</v>
      </c>
      <c r="C114" s="12" t="s">
        <v>48</v>
      </c>
      <c r="D114" s="12" t="s">
        <v>180</v>
      </c>
      <c r="E114" s="12" t="s">
        <v>268</v>
      </c>
      <c r="F114" s="12" t="s">
        <v>53</v>
      </c>
      <c r="G114" s="12" t="s">
        <v>350</v>
      </c>
      <c r="H114" s="12" t="s">
        <v>282</v>
      </c>
      <c r="I114" s="12" t="s">
        <v>555</v>
      </c>
      <c r="J114" s="12" t="s">
        <v>577</v>
      </c>
      <c r="K114" s="12" t="s">
        <v>492</v>
      </c>
      <c r="L114" s="12" t="s">
        <v>273</v>
      </c>
      <c r="M114" s="12">
        <v>2</v>
      </c>
      <c r="N114" s="12" t="s">
        <v>578</v>
      </c>
      <c r="O114" s="12" t="s">
        <v>342</v>
      </c>
      <c r="P114" s="12" t="s">
        <v>276</v>
      </c>
      <c r="Q114" s="12" t="s">
        <v>356</v>
      </c>
      <c r="R114" s="12" t="s">
        <v>398</v>
      </c>
      <c r="S114" s="12" t="s">
        <v>1403</v>
      </c>
      <c r="T114" s="12" t="s">
        <v>279</v>
      </c>
      <c r="U114" s="12" t="s">
        <v>280</v>
      </c>
      <c r="V114" s="12" t="s">
        <v>1418</v>
      </c>
      <c r="W114" s="12" t="s">
        <v>1418</v>
      </c>
      <c r="X114" s="12" t="s">
        <v>579</v>
      </c>
      <c r="Y114" s="12" t="s">
        <v>552</v>
      </c>
      <c r="Z114" s="12" t="s">
        <v>553</v>
      </c>
      <c r="AA114" s="12"/>
      <c r="AB114" s="12"/>
      <c r="AC114" s="15" t="s">
        <v>7</v>
      </c>
      <c r="AD114">
        <v>2</v>
      </c>
      <c r="AE114">
        <v>0</v>
      </c>
      <c r="AF114">
        <v>16</v>
      </c>
      <c r="AG114">
        <v>16</v>
      </c>
      <c r="AH114" t="s">
        <v>1584</v>
      </c>
      <c r="AI114">
        <v>8</v>
      </c>
    </row>
    <row r="115" spans="1:35">
      <c r="A115" t="str">
        <f t="shared" si="1"/>
        <v>130103300110014001</v>
      </c>
      <c r="B115" s="12" t="s">
        <v>546</v>
      </c>
      <c r="C115" s="12" t="s">
        <v>48</v>
      </c>
      <c r="D115" s="12" t="s">
        <v>580</v>
      </c>
      <c r="E115" s="12" t="s">
        <v>268</v>
      </c>
      <c r="F115" s="12" t="s">
        <v>49</v>
      </c>
      <c r="G115" s="12" t="s">
        <v>350</v>
      </c>
      <c r="H115" s="12" t="s">
        <v>282</v>
      </c>
      <c r="I115" s="12" t="s">
        <v>555</v>
      </c>
      <c r="J115" s="12" t="s">
        <v>581</v>
      </c>
      <c r="K115" s="12" t="s">
        <v>492</v>
      </c>
      <c r="L115" s="12" t="s">
        <v>273</v>
      </c>
      <c r="M115" s="12">
        <v>2</v>
      </c>
      <c r="N115" s="12" t="s">
        <v>550</v>
      </c>
      <c r="O115" s="12" t="s">
        <v>342</v>
      </c>
      <c r="P115" s="12" t="s">
        <v>276</v>
      </c>
      <c r="Q115" s="12" t="s">
        <v>356</v>
      </c>
      <c r="R115" s="12" t="s">
        <v>278</v>
      </c>
      <c r="S115" s="12" t="s">
        <v>278</v>
      </c>
      <c r="T115" s="12" t="s">
        <v>279</v>
      </c>
      <c r="U115" s="12" t="s">
        <v>280</v>
      </c>
      <c r="V115" s="12" t="s">
        <v>1419</v>
      </c>
      <c r="W115" s="12" t="s">
        <v>1419</v>
      </c>
      <c r="X115" s="12" t="s">
        <v>557</v>
      </c>
      <c r="Y115" s="12" t="s">
        <v>552</v>
      </c>
      <c r="Z115" s="12" t="s">
        <v>553</v>
      </c>
      <c r="AA115" s="12"/>
      <c r="AB115" s="12"/>
      <c r="AC115" s="15" t="s">
        <v>7</v>
      </c>
      <c r="AD115">
        <v>2</v>
      </c>
      <c r="AE115">
        <v>0</v>
      </c>
      <c r="AF115">
        <v>44</v>
      </c>
      <c r="AG115">
        <v>44</v>
      </c>
      <c r="AH115" t="s">
        <v>1574</v>
      </c>
      <c r="AI115">
        <v>22</v>
      </c>
    </row>
    <row r="116" spans="1:35">
      <c r="A116" t="str">
        <f t="shared" si="1"/>
        <v>130103300110014002</v>
      </c>
      <c r="B116" s="12" t="s">
        <v>546</v>
      </c>
      <c r="C116" s="12" t="s">
        <v>48</v>
      </c>
      <c r="D116" s="12" t="s">
        <v>580</v>
      </c>
      <c r="E116" s="12" t="s">
        <v>268</v>
      </c>
      <c r="F116" s="12" t="s">
        <v>50</v>
      </c>
      <c r="G116" s="12" t="s">
        <v>350</v>
      </c>
      <c r="H116" s="12" t="s">
        <v>282</v>
      </c>
      <c r="I116" s="12" t="s">
        <v>555</v>
      </c>
      <c r="J116" s="12" t="s">
        <v>582</v>
      </c>
      <c r="K116" s="12" t="s">
        <v>492</v>
      </c>
      <c r="L116" s="12" t="s">
        <v>273</v>
      </c>
      <c r="M116" s="12">
        <v>2</v>
      </c>
      <c r="N116" s="12" t="s">
        <v>550</v>
      </c>
      <c r="O116" s="12" t="s">
        <v>342</v>
      </c>
      <c r="P116" s="12" t="s">
        <v>276</v>
      </c>
      <c r="Q116" s="12" t="s">
        <v>356</v>
      </c>
      <c r="R116" s="12" t="s">
        <v>278</v>
      </c>
      <c r="S116" s="12" t="s">
        <v>278</v>
      </c>
      <c r="T116" s="12" t="s">
        <v>279</v>
      </c>
      <c r="U116" s="12" t="s">
        <v>280</v>
      </c>
      <c r="V116" s="12" t="s">
        <v>1419</v>
      </c>
      <c r="W116" s="12" t="s">
        <v>1419</v>
      </c>
      <c r="X116" s="12" t="s">
        <v>559</v>
      </c>
      <c r="Y116" s="12" t="s">
        <v>552</v>
      </c>
      <c r="Z116" s="12" t="s">
        <v>553</v>
      </c>
      <c r="AA116" s="12"/>
      <c r="AB116" s="12"/>
      <c r="AC116" s="15" t="s">
        <v>7</v>
      </c>
      <c r="AD116">
        <v>2</v>
      </c>
      <c r="AE116">
        <v>0</v>
      </c>
      <c r="AF116">
        <v>60</v>
      </c>
      <c r="AG116">
        <v>60</v>
      </c>
      <c r="AH116" t="s">
        <v>1632</v>
      </c>
      <c r="AI116">
        <v>30</v>
      </c>
    </row>
    <row r="117" spans="1:35">
      <c r="A117" t="str">
        <f t="shared" si="1"/>
        <v>130103300110015001</v>
      </c>
      <c r="B117" s="12" t="s">
        <v>546</v>
      </c>
      <c r="C117" s="12" t="s">
        <v>48</v>
      </c>
      <c r="D117" s="12" t="s">
        <v>181</v>
      </c>
      <c r="E117" s="12" t="s">
        <v>268</v>
      </c>
      <c r="F117" s="12" t="s">
        <v>49</v>
      </c>
      <c r="G117" s="12" t="s">
        <v>350</v>
      </c>
      <c r="H117" s="12" t="s">
        <v>282</v>
      </c>
      <c r="I117" s="12" t="s">
        <v>555</v>
      </c>
      <c r="J117" s="12" t="s">
        <v>583</v>
      </c>
      <c r="K117" s="12" t="s">
        <v>492</v>
      </c>
      <c r="L117" s="12" t="s">
        <v>273</v>
      </c>
      <c r="M117" s="12">
        <v>2</v>
      </c>
      <c r="N117" s="12" t="s">
        <v>550</v>
      </c>
      <c r="O117" s="12" t="s">
        <v>342</v>
      </c>
      <c r="P117" s="12" t="s">
        <v>276</v>
      </c>
      <c r="Q117" s="12" t="s">
        <v>356</v>
      </c>
      <c r="R117" s="12" t="s">
        <v>278</v>
      </c>
      <c r="S117" s="12" t="s">
        <v>278</v>
      </c>
      <c r="T117" s="12" t="s">
        <v>279</v>
      </c>
      <c r="U117" s="12" t="s">
        <v>280</v>
      </c>
      <c r="V117" s="12" t="s">
        <v>1420</v>
      </c>
      <c r="W117" s="12" t="s">
        <v>1420</v>
      </c>
      <c r="X117" s="12" t="s">
        <v>557</v>
      </c>
      <c r="Y117" s="12" t="s">
        <v>552</v>
      </c>
      <c r="Z117" s="12" t="s">
        <v>553</v>
      </c>
      <c r="AA117" s="12"/>
      <c r="AB117" s="12"/>
      <c r="AC117" s="15" t="s">
        <v>7</v>
      </c>
      <c r="AD117">
        <v>2</v>
      </c>
      <c r="AE117">
        <v>0</v>
      </c>
      <c r="AF117">
        <v>37</v>
      </c>
      <c r="AG117">
        <v>37</v>
      </c>
      <c r="AH117" t="s">
        <v>1567</v>
      </c>
      <c r="AI117">
        <v>18.5</v>
      </c>
    </row>
    <row r="118" spans="1:35">
      <c r="A118" t="str">
        <f t="shared" si="1"/>
        <v>130103300110015002</v>
      </c>
      <c r="B118" s="12" t="s">
        <v>546</v>
      </c>
      <c r="C118" s="12" t="s">
        <v>48</v>
      </c>
      <c r="D118" s="12" t="s">
        <v>181</v>
      </c>
      <c r="E118" s="12" t="s">
        <v>268</v>
      </c>
      <c r="F118" s="12" t="s">
        <v>50</v>
      </c>
      <c r="G118" s="12" t="s">
        <v>350</v>
      </c>
      <c r="H118" s="12" t="s">
        <v>282</v>
      </c>
      <c r="I118" s="12" t="s">
        <v>555</v>
      </c>
      <c r="J118" s="12" t="s">
        <v>584</v>
      </c>
      <c r="K118" s="12" t="s">
        <v>492</v>
      </c>
      <c r="L118" s="12" t="s">
        <v>273</v>
      </c>
      <c r="M118" s="12">
        <v>2</v>
      </c>
      <c r="N118" s="12" t="s">
        <v>550</v>
      </c>
      <c r="O118" s="12" t="s">
        <v>342</v>
      </c>
      <c r="P118" s="12" t="s">
        <v>276</v>
      </c>
      <c r="Q118" s="12" t="s">
        <v>356</v>
      </c>
      <c r="R118" s="12" t="s">
        <v>278</v>
      </c>
      <c r="S118" s="12" t="s">
        <v>278</v>
      </c>
      <c r="T118" s="12" t="s">
        <v>279</v>
      </c>
      <c r="U118" s="12" t="s">
        <v>280</v>
      </c>
      <c r="V118" s="12" t="s">
        <v>1420</v>
      </c>
      <c r="W118" s="12" t="s">
        <v>1420</v>
      </c>
      <c r="X118" s="12" t="s">
        <v>559</v>
      </c>
      <c r="Y118" s="12" t="s">
        <v>552</v>
      </c>
      <c r="Z118" s="12" t="s">
        <v>553</v>
      </c>
      <c r="AA118" s="12"/>
      <c r="AB118" s="12"/>
      <c r="AC118" s="15" t="s">
        <v>7</v>
      </c>
      <c r="AD118">
        <v>2</v>
      </c>
      <c r="AE118">
        <v>0</v>
      </c>
      <c r="AF118">
        <v>49</v>
      </c>
      <c r="AG118">
        <v>49</v>
      </c>
      <c r="AH118" t="s">
        <v>1587</v>
      </c>
      <c r="AI118">
        <v>24.5</v>
      </c>
    </row>
    <row r="119" spans="1:35">
      <c r="A119" t="str">
        <f t="shared" si="1"/>
        <v>130103300110016001</v>
      </c>
      <c r="B119" s="12" t="s">
        <v>546</v>
      </c>
      <c r="C119" s="12" t="s">
        <v>48</v>
      </c>
      <c r="D119" s="12" t="s">
        <v>154</v>
      </c>
      <c r="E119" s="12" t="s">
        <v>268</v>
      </c>
      <c r="F119" s="12" t="s">
        <v>49</v>
      </c>
      <c r="G119" s="12" t="s">
        <v>350</v>
      </c>
      <c r="H119" s="12" t="s">
        <v>282</v>
      </c>
      <c r="I119" s="12" t="s">
        <v>555</v>
      </c>
      <c r="J119" s="12" t="s">
        <v>585</v>
      </c>
      <c r="K119" s="12" t="s">
        <v>492</v>
      </c>
      <c r="L119" s="12" t="s">
        <v>273</v>
      </c>
      <c r="M119" s="12">
        <v>1</v>
      </c>
      <c r="N119" s="12" t="s">
        <v>550</v>
      </c>
      <c r="O119" s="12" t="s">
        <v>342</v>
      </c>
      <c r="P119" s="12" t="s">
        <v>276</v>
      </c>
      <c r="Q119" s="12" t="s">
        <v>356</v>
      </c>
      <c r="R119" s="12" t="s">
        <v>278</v>
      </c>
      <c r="S119" s="12" t="s">
        <v>278</v>
      </c>
      <c r="T119" s="12" t="s">
        <v>279</v>
      </c>
      <c r="U119" s="12" t="s">
        <v>280</v>
      </c>
      <c r="V119" s="12" t="s">
        <v>1421</v>
      </c>
      <c r="W119" s="12" t="s">
        <v>1421</v>
      </c>
      <c r="X119" s="12" t="s">
        <v>557</v>
      </c>
      <c r="Y119" s="12" t="s">
        <v>552</v>
      </c>
      <c r="Z119" s="12" t="s">
        <v>553</v>
      </c>
      <c r="AA119" s="12"/>
      <c r="AB119" s="12"/>
      <c r="AC119" s="15" t="s">
        <v>7</v>
      </c>
      <c r="AD119">
        <v>1</v>
      </c>
      <c r="AE119">
        <v>0</v>
      </c>
      <c r="AF119">
        <v>24</v>
      </c>
      <c r="AG119">
        <v>24</v>
      </c>
      <c r="AH119" t="s">
        <v>1604</v>
      </c>
      <c r="AI119">
        <v>24</v>
      </c>
    </row>
    <row r="120" spans="1:35">
      <c r="A120" t="str">
        <f t="shared" si="1"/>
        <v>130103300110016002</v>
      </c>
      <c r="B120" s="12" t="s">
        <v>546</v>
      </c>
      <c r="C120" s="12" t="s">
        <v>48</v>
      </c>
      <c r="D120" s="12" t="s">
        <v>154</v>
      </c>
      <c r="E120" s="12" t="s">
        <v>268</v>
      </c>
      <c r="F120" s="12" t="s">
        <v>50</v>
      </c>
      <c r="G120" s="12" t="s">
        <v>350</v>
      </c>
      <c r="H120" s="12" t="s">
        <v>282</v>
      </c>
      <c r="I120" s="12" t="s">
        <v>555</v>
      </c>
      <c r="J120" s="12" t="s">
        <v>586</v>
      </c>
      <c r="K120" s="12" t="s">
        <v>492</v>
      </c>
      <c r="L120" s="12" t="s">
        <v>273</v>
      </c>
      <c r="M120" s="12">
        <v>1</v>
      </c>
      <c r="N120" s="12" t="s">
        <v>550</v>
      </c>
      <c r="O120" s="12" t="s">
        <v>342</v>
      </c>
      <c r="P120" s="12" t="s">
        <v>276</v>
      </c>
      <c r="Q120" s="12" t="s">
        <v>356</v>
      </c>
      <c r="R120" s="12" t="s">
        <v>278</v>
      </c>
      <c r="S120" s="12" t="s">
        <v>278</v>
      </c>
      <c r="T120" s="12" t="s">
        <v>279</v>
      </c>
      <c r="U120" s="12" t="s">
        <v>280</v>
      </c>
      <c r="V120" s="12" t="s">
        <v>1421</v>
      </c>
      <c r="W120" s="12" t="s">
        <v>1421</v>
      </c>
      <c r="X120" s="12" t="s">
        <v>559</v>
      </c>
      <c r="Y120" s="12" t="s">
        <v>552</v>
      </c>
      <c r="Z120" s="12" t="s">
        <v>553</v>
      </c>
      <c r="AA120" s="12"/>
      <c r="AB120" s="12"/>
      <c r="AC120" s="15" t="s">
        <v>7</v>
      </c>
      <c r="AD120">
        <v>1</v>
      </c>
      <c r="AE120">
        <v>1</v>
      </c>
      <c r="AF120">
        <v>35</v>
      </c>
      <c r="AG120">
        <v>36</v>
      </c>
      <c r="AH120" t="s">
        <v>1603</v>
      </c>
      <c r="AI120">
        <v>35</v>
      </c>
    </row>
    <row r="121" spans="1:35">
      <c r="A121" t="str">
        <f t="shared" si="1"/>
        <v>130103300110016003</v>
      </c>
      <c r="B121" s="12" t="s">
        <v>546</v>
      </c>
      <c r="C121" s="12" t="s">
        <v>48</v>
      </c>
      <c r="D121" s="12" t="s">
        <v>154</v>
      </c>
      <c r="E121" s="12" t="s">
        <v>268</v>
      </c>
      <c r="F121" s="12" t="s">
        <v>51</v>
      </c>
      <c r="G121" s="12" t="s">
        <v>350</v>
      </c>
      <c r="H121" s="12" t="s">
        <v>282</v>
      </c>
      <c r="I121" s="12" t="s">
        <v>548</v>
      </c>
      <c r="J121" s="12" t="s">
        <v>587</v>
      </c>
      <c r="K121" s="12" t="s">
        <v>492</v>
      </c>
      <c r="L121" s="12" t="s">
        <v>273</v>
      </c>
      <c r="M121" s="12">
        <v>1</v>
      </c>
      <c r="N121" s="12" t="s">
        <v>572</v>
      </c>
      <c r="O121" s="12" t="s">
        <v>342</v>
      </c>
      <c r="P121" s="12" t="s">
        <v>276</v>
      </c>
      <c r="Q121" s="12" t="s">
        <v>356</v>
      </c>
      <c r="R121" s="12" t="s">
        <v>278</v>
      </c>
      <c r="S121" s="12" t="s">
        <v>278</v>
      </c>
      <c r="T121" s="12" t="s">
        <v>279</v>
      </c>
      <c r="U121" s="12" t="s">
        <v>280</v>
      </c>
      <c r="V121" s="12" t="s">
        <v>1421</v>
      </c>
      <c r="W121" s="12" t="s">
        <v>1421</v>
      </c>
      <c r="X121" s="12" t="s">
        <v>576</v>
      </c>
      <c r="Y121" s="12" t="s">
        <v>552</v>
      </c>
      <c r="Z121" s="12" t="s">
        <v>553</v>
      </c>
      <c r="AA121" s="12"/>
      <c r="AB121" s="12"/>
      <c r="AC121" s="15" t="s">
        <v>7</v>
      </c>
      <c r="AD121">
        <v>1</v>
      </c>
      <c r="AE121">
        <v>2</v>
      </c>
      <c r="AF121">
        <v>193</v>
      </c>
      <c r="AG121">
        <v>195</v>
      </c>
      <c r="AH121" t="s">
        <v>1685</v>
      </c>
      <c r="AI121">
        <v>193</v>
      </c>
    </row>
    <row r="122" spans="1:35">
      <c r="A122" t="str">
        <f t="shared" si="1"/>
        <v>130103300110016004</v>
      </c>
      <c r="B122" s="12" t="s">
        <v>546</v>
      </c>
      <c r="C122" s="12" t="s">
        <v>48</v>
      </c>
      <c r="D122" s="12" t="s">
        <v>154</v>
      </c>
      <c r="E122" s="12" t="s">
        <v>268</v>
      </c>
      <c r="F122" s="12" t="s">
        <v>53</v>
      </c>
      <c r="G122" s="12" t="s">
        <v>350</v>
      </c>
      <c r="H122" s="12" t="s">
        <v>282</v>
      </c>
      <c r="I122" s="12" t="s">
        <v>555</v>
      </c>
      <c r="J122" s="12" t="s">
        <v>588</v>
      </c>
      <c r="K122" s="12" t="s">
        <v>492</v>
      </c>
      <c r="L122" s="12" t="s">
        <v>273</v>
      </c>
      <c r="M122" s="12">
        <v>2</v>
      </c>
      <c r="N122" s="12" t="s">
        <v>578</v>
      </c>
      <c r="O122" s="12" t="s">
        <v>342</v>
      </c>
      <c r="P122" s="12" t="s">
        <v>276</v>
      </c>
      <c r="Q122" s="12" t="s">
        <v>356</v>
      </c>
      <c r="R122" s="12" t="s">
        <v>398</v>
      </c>
      <c r="S122" s="12" t="s">
        <v>1403</v>
      </c>
      <c r="T122" s="12" t="s">
        <v>279</v>
      </c>
      <c r="U122" s="12" t="s">
        <v>280</v>
      </c>
      <c r="V122" s="12" t="s">
        <v>1421</v>
      </c>
      <c r="W122" s="12" t="s">
        <v>1421</v>
      </c>
      <c r="X122" s="12" t="s">
        <v>579</v>
      </c>
      <c r="Y122" s="12" t="s">
        <v>552</v>
      </c>
      <c r="Z122" s="12" t="s">
        <v>553</v>
      </c>
      <c r="AA122" s="12"/>
      <c r="AB122" s="12"/>
      <c r="AC122" s="15" t="s">
        <v>7</v>
      </c>
      <c r="AD122">
        <v>2</v>
      </c>
      <c r="AE122">
        <v>2</v>
      </c>
      <c r="AF122">
        <v>13</v>
      </c>
      <c r="AG122">
        <v>15</v>
      </c>
      <c r="AH122" t="s">
        <v>1585</v>
      </c>
      <c r="AI122">
        <v>6.5</v>
      </c>
    </row>
    <row r="123" spans="1:35">
      <c r="A123" t="str">
        <f t="shared" si="1"/>
        <v>130103300110017001</v>
      </c>
      <c r="B123" s="12" t="s">
        <v>546</v>
      </c>
      <c r="C123" s="12" t="s">
        <v>48</v>
      </c>
      <c r="D123" s="12" t="s">
        <v>155</v>
      </c>
      <c r="E123" s="12" t="s">
        <v>268</v>
      </c>
      <c r="F123" s="12" t="s">
        <v>49</v>
      </c>
      <c r="G123" s="12" t="s">
        <v>350</v>
      </c>
      <c r="H123" s="12" t="s">
        <v>282</v>
      </c>
      <c r="I123" s="12" t="s">
        <v>555</v>
      </c>
      <c r="J123" s="12" t="s">
        <v>589</v>
      </c>
      <c r="K123" s="12" t="s">
        <v>492</v>
      </c>
      <c r="L123" s="12" t="s">
        <v>273</v>
      </c>
      <c r="M123" s="12">
        <v>1</v>
      </c>
      <c r="N123" s="12" t="s">
        <v>550</v>
      </c>
      <c r="O123" s="12" t="s">
        <v>342</v>
      </c>
      <c r="P123" s="12" t="s">
        <v>276</v>
      </c>
      <c r="Q123" s="12" t="s">
        <v>356</v>
      </c>
      <c r="R123" s="12" t="s">
        <v>278</v>
      </c>
      <c r="S123" s="12" t="s">
        <v>278</v>
      </c>
      <c r="T123" s="12" t="s">
        <v>279</v>
      </c>
      <c r="U123" s="12" t="s">
        <v>280</v>
      </c>
      <c r="V123" s="12" t="s">
        <v>1422</v>
      </c>
      <c r="W123" s="12" t="s">
        <v>1422</v>
      </c>
      <c r="X123" s="12" t="s">
        <v>557</v>
      </c>
      <c r="Y123" s="12" t="s">
        <v>552</v>
      </c>
      <c r="Z123" s="12" t="s">
        <v>553</v>
      </c>
      <c r="AA123" s="12"/>
      <c r="AB123" s="12"/>
      <c r="AC123" s="15" t="s">
        <v>7</v>
      </c>
      <c r="AD123">
        <v>1</v>
      </c>
      <c r="AE123">
        <v>0</v>
      </c>
      <c r="AF123">
        <v>19</v>
      </c>
      <c r="AG123">
        <v>19</v>
      </c>
      <c r="AH123" t="s">
        <v>1567</v>
      </c>
      <c r="AI123">
        <v>19</v>
      </c>
    </row>
    <row r="124" spans="1:35">
      <c r="A124" t="str">
        <f t="shared" si="1"/>
        <v>130103300110017002</v>
      </c>
      <c r="B124" s="12" t="s">
        <v>546</v>
      </c>
      <c r="C124" s="12" t="s">
        <v>48</v>
      </c>
      <c r="D124" s="12" t="s">
        <v>155</v>
      </c>
      <c r="E124" s="12" t="s">
        <v>268</v>
      </c>
      <c r="F124" s="12" t="s">
        <v>50</v>
      </c>
      <c r="G124" s="12" t="s">
        <v>350</v>
      </c>
      <c r="H124" s="12" t="s">
        <v>282</v>
      </c>
      <c r="I124" s="12" t="s">
        <v>555</v>
      </c>
      <c r="J124" s="12" t="s">
        <v>590</v>
      </c>
      <c r="K124" s="12" t="s">
        <v>492</v>
      </c>
      <c r="L124" s="12" t="s">
        <v>273</v>
      </c>
      <c r="M124" s="12">
        <v>1</v>
      </c>
      <c r="N124" s="12" t="s">
        <v>550</v>
      </c>
      <c r="O124" s="12" t="s">
        <v>342</v>
      </c>
      <c r="P124" s="12" t="s">
        <v>276</v>
      </c>
      <c r="Q124" s="12" t="s">
        <v>356</v>
      </c>
      <c r="R124" s="12" t="s">
        <v>278</v>
      </c>
      <c r="S124" s="12" t="s">
        <v>278</v>
      </c>
      <c r="T124" s="12" t="s">
        <v>279</v>
      </c>
      <c r="U124" s="12" t="s">
        <v>280</v>
      </c>
      <c r="V124" s="12" t="s">
        <v>1422</v>
      </c>
      <c r="W124" s="12" t="s">
        <v>1422</v>
      </c>
      <c r="X124" s="12" t="s">
        <v>559</v>
      </c>
      <c r="Y124" s="12" t="s">
        <v>552</v>
      </c>
      <c r="Z124" s="12" t="s">
        <v>553</v>
      </c>
      <c r="AA124" s="12"/>
      <c r="AB124" s="12"/>
      <c r="AC124" s="15" t="s">
        <v>7</v>
      </c>
      <c r="AD124">
        <v>1</v>
      </c>
      <c r="AE124">
        <v>1</v>
      </c>
      <c r="AF124">
        <v>25</v>
      </c>
      <c r="AG124">
        <v>26</v>
      </c>
      <c r="AH124" t="s">
        <v>1587</v>
      </c>
      <c r="AI124">
        <v>25</v>
      </c>
    </row>
    <row r="125" spans="1:35">
      <c r="A125" t="str">
        <f t="shared" si="1"/>
        <v>130103300110017003</v>
      </c>
      <c r="B125" s="12" t="s">
        <v>546</v>
      </c>
      <c r="C125" s="12" t="s">
        <v>48</v>
      </c>
      <c r="D125" s="12" t="s">
        <v>155</v>
      </c>
      <c r="E125" s="12" t="s">
        <v>268</v>
      </c>
      <c r="F125" s="12" t="s">
        <v>51</v>
      </c>
      <c r="G125" s="12" t="s">
        <v>350</v>
      </c>
      <c r="H125" s="12" t="s">
        <v>282</v>
      </c>
      <c r="I125" s="12" t="s">
        <v>548</v>
      </c>
      <c r="J125" s="12" t="s">
        <v>591</v>
      </c>
      <c r="K125" s="12" t="s">
        <v>492</v>
      </c>
      <c r="L125" s="12" t="s">
        <v>273</v>
      </c>
      <c r="M125" s="12">
        <v>1</v>
      </c>
      <c r="N125" s="12" t="s">
        <v>572</v>
      </c>
      <c r="O125" s="12" t="s">
        <v>342</v>
      </c>
      <c r="P125" s="12" t="s">
        <v>276</v>
      </c>
      <c r="Q125" s="12" t="s">
        <v>356</v>
      </c>
      <c r="R125" s="12" t="s">
        <v>278</v>
      </c>
      <c r="S125" s="12" t="s">
        <v>278</v>
      </c>
      <c r="T125" s="12" t="s">
        <v>279</v>
      </c>
      <c r="U125" s="12" t="s">
        <v>280</v>
      </c>
      <c r="V125" s="12" t="s">
        <v>1422</v>
      </c>
      <c r="W125" s="12" t="s">
        <v>1422</v>
      </c>
      <c r="X125" s="12" t="s">
        <v>576</v>
      </c>
      <c r="Y125" s="12" t="s">
        <v>552</v>
      </c>
      <c r="Z125" s="12" t="s">
        <v>553</v>
      </c>
      <c r="AA125" s="12"/>
      <c r="AB125" s="12"/>
      <c r="AC125" s="15" t="s">
        <v>7</v>
      </c>
      <c r="AD125">
        <v>1</v>
      </c>
      <c r="AE125">
        <v>10</v>
      </c>
      <c r="AF125">
        <v>190</v>
      </c>
      <c r="AG125">
        <v>200</v>
      </c>
      <c r="AH125" t="s">
        <v>1686</v>
      </c>
      <c r="AI125">
        <v>190</v>
      </c>
    </row>
    <row r="126" spans="1:35">
      <c r="A126" t="str">
        <f t="shared" si="1"/>
        <v>130103300110017004</v>
      </c>
      <c r="B126" s="12" t="s">
        <v>546</v>
      </c>
      <c r="C126" s="12" t="s">
        <v>48</v>
      </c>
      <c r="D126" s="12" t="s">
        <v>155</v>
      </c>
      <c r="E126" s="12" t="s">
        <v>268</v>
      </c>
      <c r="F126" s="12" t="s">
        <v>53</v>
      </c>
      <c r="G126" s="12" t="s">
        <v>350</v>
      </c>
      <c r="H126" s="12" t="s">
        <v>282</v>
      </c>
      <c r="I126" s="12" t="s">
        <v>555</v>
      </c>
      <c r="J126" s="12" t="s">
        <v>592</v>
      </c>
      <c r="K126" s="12" t="s">
        <v>492</v>
      </c>
      <c r="L126" s="12" t="s">
        <v>273</v>
      </c>
      <c r="M126" s="12">
        <v>2</v>
      </c>
      <c r="N126" s="12" t="s">
        <v>578</v>
      </c>
      <c r="O126" s="12" t="s">
        <v>342</v>
      </c>
      <c r="P126" s="12" t="s">
        <v>276</v>
      </c>
      <c r="Q126" s="12" t="s">
        <v>356</v>
      </c>
      <c r="R126" s="12" t="s">
        <v>398</v>
      </c>
      <c r="S126" s="12" t="s">
        <v>1403</v>
      </c>
      <c r="T126" s="12" t="s">
        <v>279</v>
      </c>
      <c r="U126" s="12" t="s">
        <v>280</v>
      </c>
      <c r="V126" s="12" t="s">
        <v>1422</v>
      </c>
      <c r="W126" s="12" t="s">
        <v>1422</v>
      </c>
      <c r="X126" s="12" t="s">
        <v>579</v>
      </c>
      <c r="Y126" s="12" t="s">
        <v>552</v>
      </c>
      <c r="Z126" s="12" t="s">
        <v>553</v>
      </c>
      <c r="AA126" s="12"/>
      <c r="AB126" s="12"/>
      <c r="AC126" s="15" t="s">
        <v>7</v>
      </c>
      <c r="AD126">
        <v>2</v>
      </c>
      <c r="AE126">
        <v>1</v>
      </c>
      <c r="AF126">
        <v>15</v>
      </c>
      <c r="AG126">
        <v>16</v>
      </c>
      <c r="AH126" t="s">
        <v>1584</v>
      </c>
      <c r="AI126">
        <v>7.5</v>
      </c>
    </row>
    <row r="127" spans="1:35">
      <c r="A127" t="str">
        <f t="shared" si="1"/>
        <v>130103300110018001</v>
      </c>
      <c r="B127" s="12" t="s">
        <v>546</v>
      </c>
      <c r="C127" s="12" t="s">
        <v>48</v>
      </c>
      <c r="D127" s="12" t="s">
        <v>593</v>
      </c>
      <c r="E127" s="12" t="s">
        <v>268</v>
      </c>
      <c r="F127" s="12" t="s">
        <v>49</v>
      </c>
      <c r="G127" s="12" t="s">
        <v>350</v>
      </c>
      <c r="H127" s="12" t="s">
        <v>282</v>
      </c>
      <c r="I127" s="12" t="s">
        <v>555</v>
      </c>
      <c r="J127" s="12" t="s">
        <v>594</v>
      </c>
      <c r="K127" s="12" t="s">
        <v>492</v>
      </c>
      <c r="L127" s="12" t="s">
        <v>273</v>
      </c>
      <c r="M127" s="12">
        <v>1</v>
      </c>
      <c r="N127" s="12" t="s">
        <v>572</v>
      </c>
      <c r="O127" s="12" t="s">
        <v>342</v>
      </c>
      <c r="P127" s="12" t="s">
        <v>276</v>
      </c>
      <c r="Q127" s="12" t="s">
        <v>356</v>
      </c>
      <c r="R127" s="12" t="s">
        <v>278</v>
      </c>
      <c r="S127" s="12" t="s">
        <v>278</v>
      </c>
      <c r="T127" s="12" t="s">
        <v>279</v>
      </c>
      <c r="U127" s="12" t="s">
        <v>280</v>
      </c>
      <c r="V127" s="12" t="s">
        <v>1423</v>
      </c>
      <c r="W127" s="12" t="s">
        <v>1423</v>
      </c>
      <c r="X127" s="12" t="s">
        <v>595</v>
      </c>
      <c r="Y127" s="12" t="s">
        <v>552</v>
      </c>
      <c r="Z127" s="12" t="s">
        <v>553</v>
      </c>
      <c r="AA127" s="12"/>
      <c r="AB127" s="12"/>
      <c r="AC127" s="15" t="s">
        <v>7</v>
      </c>
      <c r="AD127">
        <v>1</v>
      </c>
      <c r="AE127">
        <v>5</v>
      </c>
      <c r="AF127">
        <v>258</v>
      </c>
      <c r="AG127">
        <v>263</v>
      </c>
      <c r="AH127" t="s">
        <v>1687</v>
      </c>
      <c r="AI127">
        <v>258</v>
      </c>
    </row>
    <row r="128" spans="1:35">
      <c r="A128" t="str">
        <f t="shared" si="1"/>
        <v>130103300110018002</v>
      </c>
      <c r="B128" s="12" t="s">
        <v>546</v>
      </c>
      <c r="C128" s="12" t="s">
        <v>48</v>
      </c>
      <c r="D128" s="12" t="s">
        <v>593</v>
      </c>
      <c r="E128" s="12" t="s">
        <v>268</v>
      </c>
      <c r="F128" s="12" t="s">
        <v>50</v>
      </c>
      <c r="G128" s="12" t="s">
        <v>350</v>
      </c>
      <c r="H128" s="12" t="s">
        <v>282</v>
      </c>
      <c r="I128" s="12" t="s">
        <v>555</v>
      </c>
      <c r="J128" s="12" t="s">
        <v>596</v>
      </c>
      <c r="K128" s="12" t="s">
        <v>492</v>
      </c>
      <c r="L128" s="12" t="s">
        <v>273</v>
      </c>
      <c r="M128" s="12">
        <v>1</v>
      </c>
      <c r="N128" s="12" t="s">
        <v>572</v>
      </c>
      <c r="O128" s="12" t="s">
        <v>342</v>
      </c>
      <c r="P128" s="12" t="s">
        <v>276</v>
      </c>
      <c r="Q128" s="12" t="s">
        <v>356</v>
      </c>
      <c r="R128" s="12" t="s">
        <v>278</v>
      </c>
      <c r="S128" s="12" t="s">
        <v>278</v>
      </c>
      <c r="T128" s="12" t="s">
        <v>279</v>
      </c>
      <c r="U128" s="12" t="s">
        <v>280</v>
      </c>
      <c r="V128" s="12" t="s">
        <v>1423</v>
      </c>
      <c r="W128" s="12" t="s">
        <v>1423</v>
      </c>
      <c r="X128" s="12" t="s">
        <v>597</v>
      </c>
      <c r="Y128" s="12" t="s">
        <v>552</v>
      </c>
      <c r="Z128" s="12" t="s">
        <v>553</v>
      </c>
      <c r="AA128" s="12"/>
      <c r="AB128" s="12"/>
      <c r="AC128" s="15" t="s">
        <v>7</v>
      </c>
      <c r="AD128">
        <v>1</v>
      </c>
      <c r="AE128">
        <v>3</v>
      </c>
      <c r="AF128">
        <v>303</v>
      </c>
      <c r="AG128">
        <v>306</v>
      </c>
      <c r="AH128" t="s">
        <v>1688</v>
      </c>
      <c r="AI128">
        <v>303</v>
      </c>
    </row>
    <row r="129" spans="1:35">
      <c r="A129" t="str">
        <f t="shared" si="1"/>
        <v>130103300110018003</v>
      </c>
      <c r="B129" s="12" t="s">
        <v>546</v>
      </c>
      <c r="C129" s="12" t="s">
        <v>48</v>
      </c>
      <c r="D129" s="12" t="s">
        <v>593</v>
      </c>
      <c r="E129" s="12" t="s">
        <v>268</v>
      </c>
      <c r="F129" s="12" t="s">
        <v>51</v>
      </c>
      <c r="G129" s="12" t="s">
        <v>350</v>
      </c>
      <c r="H129" s="12" t="s">
        <v>282</v>
      </c>
      <c r="I129" s="12" t="s">
        <v>548</v>
      </c>
      <c r="J129" s="12" t="s">
        <v>598</v>
      </c>
      <c r="K129" s="12" t="s">
        <v>492</v>
      </c>
      <c r="L129" s="12" t="s">
        <v>273</v>
      </c>
      <c r="M129" s="12">
        <v>2</v>
      </c>
      <c r="N129" s="12" t="s">
        <v>572</v>
      </c>
      <c r="O129" s="12" t="s">
        <v>342</v>
      </c>
      <c r="P129" s="12" t="s">
        <v>276</v>
      </c>
      <c r="Q129" s="12" t="s">
        <v>356</v>
      </c>
      <c r="R129" s="12" t="s">
        <v>278</v>
      </c>
      <c r="S129" s="12" t="s">
        <v>278</v>
      </c>
      <c r="T129" s="12" t="s">
        <v>279</v>
      </c>
      <c r="U129" s="12" t="s">
        <v>280</v>
      </c>
      <c r="V129" s="12" t="s">
        <v>1423</v>
      </c>
      <c r="W129" s="12" t="s">
        <v>1423</v>
      </c>
      <c r="X129" s="12" t="s">
        <v>576</v>
      </c>
      <c r="Y129" s="12" t="s">
        <v>552</v>
      </c>
      <c r="Z129" s="12" t="s">
        <v>553</v>
      </c>
      <c r="AA129" s="12"/>
      <c r="AB129" s="12"/>
      <c r="AC129" s="15" t="s">
        <v>7</v>
      </c>
      <c r="AD129">
        <v>2</v>
      </c>
      <c r="AE129">
        <v>2</v>
      </c>
      <c r="AF129">
        <v>360</v>
      </c>
      <c r="AG129">
        <v>362</v>
      </c>
      <c r="AH129" t="s">
        <v>1689</v>
      </c>
      <c r="AI129">
        <v>180</v>
      </c>
    </row>
    <row r="130" spans="1:35">
      <c r="A130" t="str">
        <f t="shared" si="1"/>
        <v>130103300110019001</v>
      </c>
      <c r="B130" s="12" t="s">
        <v>546</v>
      </c>
      <c r="C130" s="12" t="s">
        <v>48</v>
      </c>
      <c r="D130" s="12" t="s">
        <v>599</v>
      </c>
      <c r="E130" s="12" t="s">
        <v>268</v>
      </c>
      <c r="F130" s="12" t="s">
        <v>49</v>
      </c>
      <c r="G130" s="12" t="s">
        <v>350</v>
      </c>
      <c r="H130" s="12" t="s">
        <v>282</v>
      </c>
      <c r="I130" s="12" t="s">
        <v>555</v>
      </c>
      <c r="J130" s="12" t="s">
        <v>600</v>
      </c>
      <c r="K130" s="12" t="s">
        <v>492</v>
      </c>
      <c r="L130" s="12" t="s">
        <v>273</v>
      </c>
      <c r="M130" s="12">
        <v>1</v>
      </c>
      <c r="N130" s="12" t="s">
        <v>550</v>
      </c>
      <c r="O130" s="12" t="s">
        <v>342</v>
      </c>
      <c r="P130" s="12" t="s">
        <v>276</v>
      </c>
      <c r="Q130" s="12" t="s">
        <v>356</v>
      </c>
      <c r="R130" s="12" t="s">
        <v>278</v>
      </c>
      <c r="S130" s="12" t="s">
        <v>278</v>
      </c>
      <c r="T130" s="12" t="s">
        <v>279</v>
      </c>
      <c r="U130" s="12" t="s">
        <v>280</v>
      </c>
      <c r="V130" s="12" t="s">
        <v>1424</v>
      </c>
      <c r="W130" s="12" t="s">
        <v>1424</v>
      </c>
      <c r="X130" s="12" t="s">
        <v>557</v>
      </c>
      <c r="Y130" s="12" t="s">
        <v>552</v>
      </c>
      <c r="Z130" s="12" t="s">
        <v>553</v>
      </c>
      <c r="AA130" s="12"/>
      <c r="AB130" s="12"/>
      <c r="AC130" s="15" t="s">
        <v>7</v>
      </c>
      <c r="AD130">
        <v>1</v>
      </c>
      <c r="AE130">
        <v>0</v>
      </c>
      <c r="AF130">
        <v>23</v>
      </c>
      <c r="AG130">
        <v>23</v>
      </c>
      <c r="AH130" t="s">
        <v>1579</v>
      </c>
      <c r="AI130">
        <v>23</v>
      </c>
    </row>
    <row r="131" spans="1:35">
      <c r="A131" t="str">
        <f t="shared" ref="A131:A194" si="2">B131&amp;J131</f>
        <v>130103300110019002</v>
      </c>
      <c r="B131" s="12" t="s">
        <v>546</v>
      </c>
      <c r="C131" s="12" t="s">
        <v>48</v>
      </c>
      <c r="D131" s="12" t="s">
        <v>599</v>
      </c>
      <c r="E131" s="12" t="s">
        <v>268</v>
      </c>
      <c r="F131" s="12" t="s">
        <v>50</v>
      </c>
      <c r="G131" s="12" t="s">
        <v>350</v>
      </c>
      <c r="H131" s="12" t="s">
        <v>282</v>
      </c>
      <c r="I131" s="12" t="s">
        <v>555</v>
      </c>
      <c r="J131" s="12" t="s">
        <v>601</v>
      </c>
      <c r="K131" s="12" t="s">
        <v>492</v>
      </c>
      <c r="L131" s="12" t="s">
        <v>273</v>
      </c>
      <c r="M131" s="12">
        <v>1</v>
      </c>
      <c r="N131" s="12" t="s">
        <v>550</v>
      </c>
      <c r="O131" s="12" t="s">
        <v>342</v>
      </c>
      <c r="P131" s="12" t="s">
        <v>276</v>
      </c>
      <c r="Q131" s="12" t="s">
        <v>356</v>
      </c>
      <c r="R131" s="12" t="s">
        <v>278</v>
      </c>
      <c r="S131" s="12" t="s">
        <v>278</v>
      </c>
      <c r="T131" s="12" t="s">
        <v>279</v>
      </c>
      <c r="U131" s="12" t="s">
        <v>280</v>
      </c>
      <c r="V131" s="12" t="s">
        <v>1424</v>
      </c>
      <c r="W131" s="12" t="s">
        <v>1424</v>
      </c>
      <c r="X131" s="12" t="s">
        <v>559</v>
      </c>
      <c r="Y131" s="12" t="s">
        <v>552</v>
      </c>
      <c r="Z131" s="12" t="s">
        <v>553</v>
      </c>
      <c r="AA131" s="12"/>
      <c r="AB131" s="12"/>
      <c r="AC131" s="15" t="s">
        <v>7</v>
      </c>
      <c r="AD131">
        <v>1</v>
      </c>
      <c r="AE131">
        <v>0</v>
      </c>
      <c r="AF131">
        <v>37</v>
      </c>
      <c r="AG131">
        <v>37</v>
      </c>
      <c r="AH131" t="s">
        <v>1593</v>
      </c>
      <c r="AI131">
        <v>37</v>
      </c>
    </row>
    <row r="132" spans="1:35">
      <c r="A132" t="str">
        <f t="shared" si="2"/>
        <v>130103300110019003</v>
      </c>
      <c r="B132" s="12" t="s">
        <v>546</v>
      </c>
      <c r="C132" s="12" t="s">
        <v>48</v>
      </c>
      <c r="D132" s="12" t="s">
        <v>599</v>
      </c>
      <c r="E132" s="12" t="s">
        <v>268</v>
      </c>
      <c r="F132" s="12" t="s">
        <v>51</v>
      </c>
      <c r="G132" s="12" t="s">
        <v>350</v>
      </c>
      <c r="H132" s="12" t="s">
        <v>282</v>
      </c>
      <c r="I132" s="12" t="s">
        <v>548</v>
      </c>
      <c r="J132" s="12" t="s">
        <v>602</v>
      </c>
      <c r="K132" s="12" t="s">
        <v>492</v>
      </c>
      <c r="L132" s="12" t="s">
        <v>273</v>
      </c>
      <c r="M132" s="12">
        <v>2</v>
      </c>
      <c r="N132" s="12" t="s">
        <v>550</v>
      </c>
      <c r="O132" s="12" t="s">
        <v>342</v>
      </c>
      <c r="P132" s="12" t="s">
        <v>276</v>
      </c>
      <c r="Q132" s="12" t="s">
        <v>356</v>
      </c>
      <c r="R132" s="12" t="s">
        <v>278</v>
      </c>
      <c r="S132" s="12" t="s">
        <v>278</v>
      </c>
      <c r="T132" s="12" t="s">
        <v>279</v>
      </c>
      <c r="U132" s="12" t="s">
        <v>280</v>
      </c>
      <c r="V132" s="12" t="s">
        <v>1424</v>
      </c>
      <c r="W132" s="12" t="s">
        <v>1424</v>
      </c>
      <c r="X132" s="12" t="s">
        <v>576</v>
      </c>
      <c r="Y132" s="12" t="s">
        <v>552</v>
      </c>
      <c r="Z132" s="12" t="s">
        <v>553</v>
      </c>
      <c r="AA132" s="12"/>
      <c r="AB132" s="12"/>
      <c r="AC132" s="15" t="s">
        <v>7</v>
      </c>
      <c r="AD132">
        <v>2</v>
      </c>
      <c r="AE132">
        <v>2</v>
      </c>
      <c r="AF132">
        <v>434</v>
      </c>
      <c r="AG132">
        <v>436</v>
      </c>
      <c r="AH132" t="s">
        <v>1690</v>
      </c>
      <c r="AI132">
        <v>217</v>
      </c>
    </row>
    <row r="133" spans="1:35">
      <c r="A133" t="str">
        <f t="shared" si="2"/>
        <v>130103300110020001</v>
      </c>
      <c r="B133" s="12" t="s">
        <v>546</v>
      </c>
      <c r="C133" s="12" t="s">
        <v>48</v>
      </c>
      <c r="D133" s="12" t="s">
        <v>182</v>
      </c>
      <c r="E133" s="12" t="s">
        <v>268</v>
      </c>
      <c r="F133" s="12" t="s">
        <v>49</v>
      </c>
      <c r="G133" s="12" t="s">
        <v>350</v>
      </c>
      <c r="H133" s="12" t="s">
        <v>282</v>
      </c>
      <c r="I133" s="12" t="s">
        <v>555</v>
      </c>
      <c r="J133" s="12" t="s">
        <v>603</v>
      </c>
      <c r="K133" s="12" t="s">
        <v>492</v>
      </c>
      <c r="L133" s="12" t="s">
        <v>273</v>
      </c>
      <c r="M133" s="12">
        <v>1</v>
      </c>
      <c r="N133" s="12" t="s">
        <v>550</v>
      </c>
      <c r="O133" s="12" t="s">
        <v>342</v>
      </c>
      <c r="P133" s="12" t="s">
        <v>276</v>
      </c>
      <c r="Q133" s="12" t="s">
        <v>356</v>
      </c>
      <c r="R133" s="12" t="s">
        <v>278</v>
      </c>
      <c r="S133" s="12" t="s">
        <v>278</v>
      </c>
      <c r="T133" s="12" t="s">
        <v>279</v>
      </c>
      <c r="U133" s="12" t="s">
        <v>280</v>
      </c>
      <c r="V133" s="12" t="s">
        <v>1425</v>
      </c>
      <c r="W133" s="12" t="s">
        <v>1425</v>
      </c>
      <c r="X133" s="12" t="s">
        <v>557</v>
      </c>
      <c r="Y133" s="12" t="s">
        <v>552</v>
      </c>
      <c r="Z133" s="12" t="s">
        <v>553</v>
      </c>
      <c r="AA133" s="12"/>
      <c r="AB133" s="12"/>
      <c r="AC133" s="15" t="s">
        <v>7</v>
      </c>
      <c r="AD133">
        <v>1</v>
      </c>
      <c r="AE133">
        <v>0</v>
      </c>
      <c r="AF133">
        <v>21</v>
      </c>
      <c r="AG133">
        <v>21</v>
      </c>
      <c r="AH133" t="s">
        <v>1597</v>
      </c>
      <c r="AI133">
        <v>21</v>
      </c>
    </row>
    <row r="134" spans="1:35">
      <c r="A134" t="str">
        <f t="shared" si="2"/>
        <v>130103300110020002</v>
      </c>
      <c r="B134" s="12" t="s">
        <v>546</v>
      </c>
      <c r="C134" s="12" t="s">
        <v>48</v>
      </c>
      <c r="D134" s="12" t="s">
        <v>182</v>
      </c>
      <c r="E134" s="12" t="s">
        <v>268</v>
      </c>
      <c r="F134" s="12" t="s">
        <v>50</v>
      </c>
      <c r="G134" s="12" t="s">
        <v>350</v>
      </c>
      <c r="H134" s="12" t="s">
        <v>282</v>
      </c>
      <c r="I134" s="12" t="s">
        <v>555</v>
      </c>
      <c r="J134" s="12" t="s">
        <v>604</v>
      </c>
      <c r="K134" s="12" t="s">
        <v>492</v>
      </c>
      <c r="L134" s="12" t="s">
        <v>273</v>
      </c>
      <c r="M134" s="12">
        <v>1</v>
      </c>
      <c r="N134" s="12" t="s">
        <v>550</v>
      </c>
      <c r="O134" s="12" t="s">
        <v>342</v>
      </c>
      <c r="P134" s="12" t="s">
        <v>276</v>
      </c>
      <c r="Q134" s="12" t="s">
        <v>356</v>
      </c>
      <c r="R134" s="12" t="s">
        <v>278</v>
      </c>
      <c r="S134" s="12" t="s">
        <v>278</v>
      </c>
      <c r="T134" s="12" t="s">
        <v>279</v>
      </c>
      <c r="U134" s="12" t="s">
        <v>280</v>
      </c>
      <c r="V134" s="12" t="s">
        <v>1425</v>
      </c>
      <c r="W134" s="12" t="s">
        <v>1425</v>
      </c>
      <c r="X134" s="12" t="s">
        <v>559</v>
      </c>
      <c r="Y134" s="12" t="s">
        <v>552</v>
      </c>
      <c r="Z134" s="12" t="s">
        <v>553</v>
      </c>
      <c r="AA134" s="12"/>
      <c r="AB134" s="12"/>
      <c r="AC134" s="15" t="s">
        <v>7</v>
      </c>
      <c r="AD134">
        <v>1</v>
      </c>
      <c r="AE134">
        <v>0</v>
      </c>
      <c r="AF134">
        <v>29</v>
      </c>
      <c r="AG134">
        <v>29</v>
      </c>
      <c r="AH134" t="s">
        <v>1598</v>
      </c>
      <c r="AI134">
        <v>29</v>
      </c>
    </row>
    <row r="135" spans="1:35">
      <c r="A135" t="str">
        <f t="shared" si="2"/>
        <v>130103300110020003</v>
      </c>
      <c r="B135" s="12" t="s">
        <v>546</v>
      </c>
      <c r="C135" s="12" t="s">
        <v>48</v>
      </c>
      <c r="D135" s="12" t="s">
        <v>182</v>
      </c>
      <c r="E135" s="12" t="s">
        <v>268</v>
      </c>
      <c r="F135" s="12" t="s">
        <v>51</v>
      </c>
      <c r="G135" s="12" t="s">
        <v>350</v>
      </c>
      <c r="H135" s="12" t="s">
        <v>282</v>
      </c>
      <c r="I135" s="12" t="s">
        <v>548</v>
      </c>
      <c r="J135" s="12" t="s">
        <v>605</v>
      </c>
      <c r="K135" s="12" t="s">
        <v>492</v>
      </c>
      <c r="L135" s="12" t="s">
        <v>273</v>
      </c>
      <c r="M135" s="12">
        <v>2</v>
      </c>
      <c r="N135" s="12" t="s">
        <v>550</v>
      </c>
      <c r="O135" s="12" t="s">
        <v>342</v>
      </c>
      <c r="P135" s="12" t="s">
        <v>276</v>
      </c>
      <c r="Q135" s="12" t="s">
        <v>356</v>
      </c>
      <c r="R135" s="12" t="s">
        <v>278</v>
      </c>
      <c r="S135" s="12" t="s">
        <v>278</v>
      </c>
      <c r="T135" s="12" t="s">
        <v>279</v>
      </c>
      <c r="U135" s="12" t="s">
        <v>280</v>
      </c>
      <c r="V135" s="12" t="s">
        <v>1425</v>
      </c>
      <c r="W135" s="12" t="s">
        <v>1425</v>
      </c>
      <c r="X135" s="12" t="s">
        <v>576</v>
      </c>
      <c r="Y135" s="12" t="s">
        <v>552</v>
      </c>
      <c r="Z135" s="12" t="s">
        <v>553</v>
      </c>
      <c r="AA135" s="12"/>
      <c r="AB135" s="12"/>
      <c r="AC135" s="15" t="s">
        <v>7</v>
      </c>
      <c r="AD135">
        <v>2</v>
      </c>
      <c r="AE135">
        <v>1</v>
      </c>
      <c r="AF135">
        <v>387</v>
      </c>
      <c r="AG135">
        <v>388</v>
      </c>
      <c r="AH135" t="s">
        <v>1691</v>
      </c>
      <c r="AI135">
        <v>193.5</v>
      </c>
    </row>
    <row r="136" spans="1:35">
      <c r="A136" t="str">
        <f t="shared" si="2"/>
        <v>130103300110021001</v>
      </c>
      <c r="B136" s="12" t="s">
        <v>546</v>
      </c>
      <c r="C136" s="12" t="s">
        <v>48</v>
      </c>
      <c r="D136" s="12" t="s">
        <v>92</v>
      </c>
      <c r="E136" s="12" t="s">
        <v>268</v>
      </c>
      <c r="F136" s="12" t="s">
        <v>52</v>
      </c>
      <c r="G136" s="12" t="s">
        <v>350</v>
      </c>
      <c r="H136" s="12" t="s">
        <v>282</v>
      </c>
      <c r="I136" s="12" t="s">
        <v>555</v>
      </c>
      <c r="J136" s="12" t="s">
        <v>606</v>
      </c>
      <c r="K136" s="12" t="s">
        <v>492</v>
      </c>
      <c r="L136" s="12" t="s">
        <v>273</v>
      </c>
      <c r="M136" s="12">
        <v>2</v>
      </c>
      <c r="N136" s="12" t="s">
        <v>578</v>
      </c>
      <c r="O136" s="12" t="s">
        <v>342</v>
      </c>
      <c r="P136" s="12" t="s">
        <v>276</v>
      </c>
      <c r="Q136" s="12" t="s">
        <v>356</v>
      </c>
      <c r="R136" s="12" t="s">
        <v>398</v>
      </c>
      <c r="S136" s="12" t="s">
        <v>1403</v>
      </c>
      <c r="T136" s="12" t="s">
        <v>279</v>
      </c>
      <c r="U136" s="12" t="s">
        <v>280</v>
      </c>
      <c r="V136" s="12" t="s">
        <v>1426</v>
      </c>
      <c r="W136" s="12" t="s">
        <v>1426</v>
      </c>
      <c r="X136" s="12" t="s">
        <v>579</v>
      </c>
      <c r="Y136" s="12" t="s">
        <v>552</v>
      </c>
      <c r="Z136" s="12" t="s">
        <v>553</v>
      </c>
      <c r="AA136" s="12"/>
      <c r="AB136" s="12"/>
      <c r="AC136" s="15" t="s">
        <v>7</v>
      </c>
      <c r="AD136">
        <v>2</v>
      </c>
      <c r="AE136">
        <v>0</v>
      </c>
      <c r="AF136">
        <v>17</v>
      </c>
      <c r="AG136">
        <v>17</v>
      </c>
      <c r="AH136" t="s">
        <v>1573</v>
      </c>
      <c r="AI136">
        <v>8.5</v>
      </c>
    </row>
    <row r="137" spans="1:35">
      <c r="A137" t="str">
        <f t="shared" si="2"/>
        <v>130103300110022001</v>
      </c>
      <c r="B137" s="12" t="s">
        <v>546</v>
      </c>
      <c r="C137" s="12" t="s">
        <v>48</v>
      </c>
      <c r="D137" s="12" t="s">
        <v>85</v>
      </c>
      <c r="E137" s="12" t="s">
        <v>268</v>
      </c>
      <c r="F137" s="12" t="s">
        <v>49</v>
      </c>
      <c r="G137" s="12" t="s">
        <v>350</v>
      </c>
      <c r="H137" s="12" t="s">
        <v>282</v>
      </c>
      <c r="I137" s="12" t="s">
        <v>548</v>
      </c>
      <c r="J137" s="12" t="s">
        <v>607</v>
      </c>
      <c r="K137" s="12" t="s">
        <v>492</v>
      </c>
      <c r="L137" s="12" t="s">
        <v>273</v>
      </c>
      <c r="M137" s="12">
        <v>1</v>
      </c>
      <c r="N137" s="12" t="s">
        <v>550</v>
      </c>
      <c r="O137" s="12" t="s">
        <v>342</v>
      </c>
      <c r="P137" s="12" t="s">
        <v>276</v>
      </c>
      <c r="Q137" s="12" t="s">
        <v>356</v>
      </c>
      <c r="R137" s="12" t="s">
        <v>278</v>
      </c>
      <c r="S137" s="12" t="s">
        <v>278</v>
      </c>
      <c r="T137" s="12" t="s">
        <v>279</v>
      </c>
      <c r="U137" s="12" t="s">
        <v>280</v>
      </c>
      <c r="V137" s="12" t="s">
        <v>1427</v>
      </c>
      <c r="W137" s="12" t="s">
        <v>1427</v>
      </c>
      <c r="X137" s="12" t="s">
        <v>576</v>
      </c>
      <c r="Y137" s="12" t="s">
        <v>552</v>
      </c>
      <c r="Z137" s="12" t="s">
        <v>553</v>
      </c>
      <c r="AA137" s="12"/>
      <c r="AB137" s="12"/>
      <c r="AC137" s="15" t="s">
        <v>7</v>
      </c>
      <c r="AD137">
        <v>1</v>
      </c>
      <c r="AE137">
        <v>2</v>
      </c>
      <c r="AF137">
        <v>204</v>
      </c>
      <c r="AG137">
        <v>206</v>
      </c>
      <c r="AH137" t="s">
        <v>1692</v>
      </c>
      <c r="AI137">
        <v>204</v>
      </c>
    </row>
    <row r="138" spans="1:35">
      <c r="A138" t="str">
        <f t="shared" si="2"/>
        <v>130103300110022002</v>
      </c>
      <c r="B138" s="12" t="s">
        <v>546</v>
      </c>
      <c r="C138" s="12" t="s">
        <v>48</v>
      </c>
      <c r="D138" s="12" t="s">
        <v>85</v>
      </c>
      <c r="E138" s="12" t="s">
        <v>268</v>
      </c>
      <c r="F138" s="12" t="s">
        <v>50</v>
      </c>
      <c r="G138" s="12" t="s">
        <v>350</v>
      </c>
      <c r="H138" s="12" t="s">
        <v>282</v>
      </c>
      <c r="I138" s="12" t="s">
        <v>555</v>
      </c>
      <c r="J138" s="12" t="s">
        <v>608</v>
      </c>
      <c r="K138" s="12" t="s">
        <v>492</v>
      </c>
      <c r="L138" s="12" t="s">
        <v>273</v>
      </c>
      <c r="M138" s="12">
        <v>2</v>
      </c>
      <c r="N138" s="12" t="s">
        <v>578</v>
      </c>
      <c r="O138" s="12" t="s">
        <v>342</v>
      </c>
      <c r="P138" s="12" t="s">
        <v>276</v>
      </c>
      <c r="Q138" s="12" t="s">
        <v>356</v>
      </c>
      <c r="R138" s="12" t="s">
        <v>398</v>
      </c>
      <c r="S138" s="12" t="s">
        <v>1403</v>
      </c>
      <c r="T138" s="12" t="s">
        <v>279</v>
      </c>
      <c r="U138" s="12" t="s">
        <v>280</v>
      </c>
      <c r="V138" s="12" t="s">
        <v>1427</v>
      </c>
      <c r="W138" s="12" t="s">
        <v>1427</v>
      </c>
      <c r="X138" s="12" t="s">
        <v>579</v>
      </c>
      <c r="Y138" s="12" t="s">
        <v>552</v>
      </c>
      <c r="Z138" s="12" t="s">
        <v>553</v>
      </c>
      <c r="AA138" s="12"/>
      <c r="AB138" s="12"/>
      <c r="AC138" s="15" t="s">
        <v>7</v>
      </c>
      <c r="AD138">
        <v>2</v>
      </c>
      <c r="AE138">
        <v>0</v>
      </c>
      <c r="AF138">
        <v>14</v>
      </c>
      <c r="AG138">
        <v>14</v>
      </c>
      <c r="AH138" t="s">
        <v>1585</v>
      </c>
      <c r="AI138">
        <v>7</v>
      </c>
    </row>
    <row r="139" spans="1:35">
      <c r="A139" t="str">
        <f t="shared" si="2"/>
        <v>130103300110025001</v>
      </c>
      <c r="B139" s="12" t="s">
        <v>546</v>
      </c>
      <c r="C139" s="12" t="s">
        <v>48</v>
      </c>
      <c r="D139" s="12" t="s">
        <v>609</v>
      </c>
      <c r="E139" s="12" t="s">
        <v>268</v>
      </c>
      <c r="F139" s="12" t="s">
        <v>49</v>
      </c>
      <c r="G139" s="12" t="s">
        <v>350</v>
      </c>
      <c r="H139" s="12" t="s">
        <v>282</v>
      </c>
      <c r="I139" s="12" t="s">
        <v>555</v>
      </c>
      <c r="J139" s="12" t="s">
        <v>610</v>
      </c>
      <c r="K139" s="12" t="s">
        <v>492</v>
      </c>
      <c r="L139" s="12" t="s">
        <v>273</v>
      </c>
      <c r="M139" s="12">
        <v>1</v>
      </c>
      <c r="N139" s="12" t="s">
        <v>550</v>
      </c>
      <c r="O139" s="12" t="s">
        <v>342</v>
      </c>
      <c r="P139" s="12" t="s">
        <v>276</v>
      </c>
      <c r="Q139" s="12" t="s">
        <v>356</v>
      </c>
      <c r="R139" s="12" t="s">
        <v>278</v>
      </c>
      <c r="S139" s="12" t="s">
        <v>278</v>
      </c>
      <c r="T139" s="12" t="s">
        <v>279</v>
      </c>
      <c r="U139" s="12" t="s">
        <v>280</v>
      </c>
      <c r="V139" s="12" t="s">
        <v>1410</v>
      </c>
      <c r="W139" s="12" t="s">
        <v>1410</v>
      </c>
      <c r="X139" s="12" t="s">
        <v>611</v>
      </c>
      <c r="Y139" s="12" t="s">
        <v>552</v>
      </c>
      <c r="Z139" s="12" t="s">
        <v>553</v>
      </c>
      <c r="AA139" s="12"/>
      <c r="AB139" s="12"/>
      <c r="AC139" s="15" t="s">
        <v>7</v>
      </c>
      <c r="AD139">
        <v>1</v>
      </c>
      <c r="AE139">
        <v>4</v>
      </c>
      <c r="AF139">
        <v>121</v>
      </c>
      <c r="AG139">
        <v>125</v>
      </c>
      <c r="AH139" t="s">
        <v>1640</v>
      </c>
      <c r="AI139">
        <v>121</v>
      </c>
    </row>
    <row r="140" spans="1:35">
      <c r="A140" t="str">
        <f t="shared" si="2"/>
        <v>130103300110025002</v>
      </c>
      <c r="B140" s="12" t="s">
        <v>546</v>
      </c>
      <c r="C140" s="12" t="s">
        <v>48</v>
      </c>
      <c r="D140" s="12" t="s">
        <v>609</v>
      </c>
      <c r="E140" s="12" t="s">
        <v>268</v>
      </c>
      <c r="F140" s="12" t="s">
        <v>50</v>
      </c>
      <c r="G140" s="12" t="s">
        <v>350</v>
      </c>
      <c r="H140" s="12" t="s">
        <v>282</v>
      </c>
      <c r="I140" s="12" t="s">
        <v>555</v>
      </c>
      <c r="J140" s="12" t="s">
        <v>612</v>
      </c>
      <c r="K140" s="12" t="s">
        <v>492</v>
      </c>
      <c r="L140" s="12" t="s">
        <v>273</v>
      </c>
      <c r="M140" s="12">
        <v>1</v>
      </c>
      <c r="N140" s="12" t="s">
        <v>550</v>
      </c>
      <c r="O140" s="12" t="s">
        <v>342</v>
      </c>
      <c r="P140" s="12" t="s">
        <v>276</v>
      </c>
      <c r="Q140" s="12" t="s">
        <v>356</v>
      </c>
      <c r="R140" s="12" t="s">
        <v>278</v>
      </c>
      <c r="S140" s="12" t="s">
        <v>278</v>
      </c>
      <c r="T140" s="12" t="s">
        <v>279</v>
      </c>
      <c r="U140" s="12" t="s">
        <v>280</v>
      </c>
      <c r="V140" s="12" t="s">
        <v>1410</v>
      </c>
      <c r="W140" s="12" t="s">
        <v>1410</v>
      </c>
      <c r="X140" s="12" t="s">
        <v>613</v>
      </c>
      <c r="Y140" s="12" t="s">
        <v>552</v>
      </c>
      <c r="Z140" s="12" t="s">
        <v>553</v>
      </c>
      <c r="AA140" s="12"/>
      <c r="AB140" s="12"/>
      <c r="AC140" s="15" t="s">
        <v>7</v>
      </c>
      <c r="AD140">
        <v>1</v>
      </c>
      <c r="AE140">
        <v>0</v>
      </c>
      <c r="AF140">
        <v>66</v>
      </c>
      <c r="AG140">
        <v>66</v>
      </c>
      <c r="AH140" t="s">
        <v>1619</v>
      </c>
      <c r="AI140">
        <v>66</v>
      </c>
    </row>
    <row r="141" spans="1:35">
      <c r="A141" t="str">
        <f t="shared" si="2"/>
        <v>130103300110027001</v>
      </c>
      <c r="B141" s="12" t="s">
        <v>546</v>
      </c>
      <c r="C141" s="12" t="s">
        <v>48</v>
      </c>
      <c r="D141" s="12" t="s">
        <v>104</v>
      </c>
      <c r="E141" s="12" t="s">
        <v>268</v>
      </c>
      <c r="F141" s="12" t="s">
        <v>52</v>
      </c>
      <c r="G141" s="12" t="s">
        <v>350</v>
      </c>
      <c r="H141" s="12" t="s">
        <v>282</v>
      </c>
      <c r="I141" s="12" t="s">
        <v>555</v>
      </c>
      <c r="J141" s="12" t="s">
        <v>614</v>
      </c>
      <c r="K141" s="12" t="s">
        <v>492</v>
      </c>
      <c r="L141" s="12" t="s">
        <v>273</v>
      </c>
      <c r="M141" s="12">
        <v>1</v>
      </c>
      <c r="N141" s="12" t="s">
        <v>550</v>
      </c>
      <c r="O141" s="12" t="s">
        <v>342</v>
      </c>
      <c r="P141" s="12" t="s">
        <v>276</v>
      </c>
      <c r="Q141" s="12" t="s">
        <v>356</v>
      </c>
      <c r="R141" s="12" t="s">
        <v>278</v>
      </c>
      <c r="S141" s="12" t="s">
        <v>278</v>
      </c>
      <c r="T141" s="12" t="s">
        <v>279</v>
      </c>
      <c r="U141" s="12" t="s">
        <v>280</v>
      </c>
      <c r="V141" s="12" t="s">
        <v>1428</v>
      </c>
      <c r="W141" s="12" t="s">
        <v>1428</v>
      </c>
      <c r="X141" s="12" t="s">
        <v>579</v>
      </c>
      <c r="Y141" s="12" t="s">
        <v>552</v>
      </c>
      <c r="Z141" s="12" t="s">
        <v>553</v>
      </c>
      <c r="AA141" s="12"/>
      <c r="AB141" s="12"/>
      <c r="AC141" s="15" t="s">
        <v>54</v>
      </c>
      <c r="AD141">
        <v>1</v>
      </c>
      <c r="AE141">
        <v>7</v>
      </c>
      <c r="AF141">
        <v>591</v>
      </c>
      <c r="AG141">
        <v>598</v>
      </c>
      <c r="AH141" t="s">
        <v>1693</v>
      </c>
      <c r="AI141">
        <v>591</v>
      </c>
    </row>
    <row r="142" spans="1:35">
      <c r="A142" t="str">
        <f t="shared" si="2"/>
        <v>130103300110028001</v>
      </c>
      <c r="B142" s="12" t="s">
        <v>546</v>
      </c>
      <c r="C142" s="12" t="s">
        <v>48</v>
      </c>
      <c r="D142" s="12" t="s">
        <v>615</v>
      </c>
      <c r="E142" s="12" t="s">
        <v>268</v>
      </c>
      <c r="F142" s="12" t="s">
        <v>52</v>
      </c>
      <c r="G142" s="12" t="s">
        <v>350</v>
      </c>
      <c r="H142" s="12" t="s">
        <v>282</v>
      </c>
      <c r="I142" s="12" t="s">
        <v>555</v>
      </c>
      <c r="J142" s="12" t="s">
        <v>616</v>
      </c>
      <c r="K142" s="12" t="s">
        <v>492</v>
      </c>
      <c r="L142" s="12" t="s">
        <v>273</v>
      </c>
      <c r="M142" s="12">
        <v>1</v>
      </c>
      <c r="N142" s="12" t="s">
        <v>550</v>
      </c>
      <c r="O142" s="12" t="s">
        <v>342</v>
      </c>
      <c r="P142" s="12" t="s">
        <v>276</v>
      </c>
      <c r="Q142" s="12" t="s">
        <v>356</v>
      </c>
      <c r="R142" s="12" t="s">
        <v>278</v>
      </c>
      <c r="S142" s="12" t="s">
        <v>278</v>
      </c>
      <c r="T142" s="12" t="s">
        <v>279</v>
      </c>
      <c r="U142" s="12" t="s">
        <v>280</v>
      </c>
      <c r="V142" s="12" t="s">
        <v>1429</v>
      </c>
      <c r="W142" s="12" t="s">
        <v>1429</v>
      </c>
      <c r="X142" s="12" t="s">
        <v>617</v>
      </c>
      <c r="Y142" s="12" t="s">
        <v>552</v>
      </c>
      <c r="Z142" s="12" t="s">
        <v>553</v>
      </c>
      <c r="AA142" s="12"/>
      <c r="AB142" s="12"/>
      <c r="AC142" s="15" t="s">
        <v>54</v>
      </c>
      <c r="AD142">
        <v>1</v>
      </c>
      <c r="AE142">
        <v>3</v>
      </c>
      <c r="AF142">
        <v>117</v>
      </c>
      <c r="AG142">
        <v>120</v>
      </c>
      <c r="AH142" t="s">
        <v>1694</v>
      </c>
      <c r="AI142">
        <v>117</v>
      </c>
    </row>
    <row r="143" spans="1:35">
      <c r="A143" t="str">
        <f t="shared" si="2"/>
        <v>130103300110029001</v>
      </c>
      <c r="B143" s="12" t="s">
        <v>546</v>
      </c>
      <c r="C143" s="12" t="s">
        <v>48</v>
      </c>
      <c r="D143" s="12" t="s">
        <v>156</v>
      </c>
      <c r="E143" s="12" t="s">
        <v>268</v>
      </c>
      <c r="F143" s="12" t="s">
        <v>49</v>
      </c>
      <c r="G143" s="12" t="s">
        <v>350</v>
      </c>
      <c r="H143" s="12" t="s">
        <v>282</v>
      </c>
      <c r="I143" s="12" t="s">
        <v>555</v>
      </c>
      <c r="J143" s="12" t="s">
        <v>618</v>
      </c>
      <c r="K143" s="12" t="s">
        <v>492</v>
      </c>
      <c r="L143" s="12" t="s">
        <v>273</v>
      </c>
      <c r="M143" s="12">
        <v>3</v>
      </c>
      <c r="N143" s="12" t="s">
        <v>550</v>
      </c>
      <c r="O143" s="12" t="s">
        <v>342</v>
      </c>
      <c r="P143" s="12" t="s">
        <v>276</v>
      </c>
      <c r="Q143" s="12" t="s">
        <v>356</v>
      </c>
      <c r="R143" s="12" t="s">
        <v>278</v>
      </c>
      <c r="S143" s="12" t="s">
        <v>278</v>
      </c>
      <c r="T143" s="12" t="s">
        <v>279</v>
      </c>
      <c r="U143" s="12" t="s">
        <v>280</v>
      </c>
      <c r="V143" s="12" t="s">
        <v>1430</v>
      </c>
      <c r="W143" s="12" t="s">
        <v>1430</v>
      </c>
      <c r="X143" s="12" t="s">
        <v>557</v>
      </c>
      <c r="Y143" s="12" t="s">
        <v>552</v>
      </c>
      <c r="Z143" s="12" t="s">
        <v>553</v>
      </c>
      <c r="AA143" s="12"/>
      <c r="AB143" s="12"/>
      <c r="AC143" s="15" t="s">
        <v>54</v>
      </c>
      <c r="AD143">
        <v>3</v>
      </c>
      <c r="AE143">
        <v>0</v>
      </c>
      <c r="AF143">
        <v>57</v>
      </c>
      <c r="AG143">
        <v>57</v>
      </c>
      <c r="AH143" t="s">
        <v>1567</v>
      </c>
      <c r="AI143">
        <v>19</v>
      </c>
    </row>
    <row r="144" spans="1:35">
      <c r="A144" t="str">
        <f t="shared" si="2"/>
        <v>130103300110029002</v>
      </c>
      <c r="B144" s="12" t="s">
        <v>546</v>
      </c>
      <c r="C144" s="12" t="s">
        <v>48</v>
      </c>
      <c r="D144" s="12" t="s">
        <v>156</v>
      </c>
      <c r="E144" s="12" t="s">
        <v>268</v>
      </c>
      <c r="F144" s="12" t="s">
        <v>50</v>
      </c>
      <c r="G144" s="12" t="s">
        <v>350</v>
      </c>
      <c r="H144" s="12" t="s">
        <v>282</v>
      </c>
      <c r="I144" s="12" t="s">
        <v>555</v>
      </c>
      <c r="J144" s="12" t="s">
        <v>619</v>
      </c>
      <c r="K144" s="12" t="s">
        <v>492</v>
      </c>
      <c r="L144" s="12" t="s">
        <v>273</v>
      </c>
      <c r="M144" s="12">
        <v>3</v>
      </c>
      <c r="N144" s="12" t="s">
        <v>550</v>
      </c>
      <c r="O144" s="12" t="s">
        <v>342</v>
      </c>
      <c r="P144" s="12" t="s">
        <v>276</v>
      </c>
      <c r="Q144" s="12" t="s">
        <v>356</v>
      </c>
      <c r="R144" s="12" t="s">
        <v>278</v>
      </c>
      <c r="S144" s="12" t="s">
        <v>278</v>
      </c>
      <c r="T144" s="12" t="s">
        <v>279</v>
      </c>
      <c r="U144" s="12" t="s">
        <v>280</v>
      </c>
      <c r="V144" s="12" t="s">
        <v>1430</v>
      </c>
      <c r="W144" s="12" t="s">
        <v>1430</v>
      </c>
      <c r="X144" s="12" t="s">
        <v>559</v>
      </c>
      <c r="Y144" s="12" t="s">
        <v>552</v>
      </c>
      <c r="Z144" s="12" t="s">
        <v>553</v>
      </c>
      <c r="AA144" s="12"/>
      <c r="AB144" s="12"/>
      <c r="AC144" s="15" t="s">
        <v>54</v>
      </c>
      <c r="AD144">
        <v>3</v>
      </c>
      <c r="AE144">
        <v>1</v>
      </c>
      <c r="AF144">
        <v>85</v>
      </c>
      <c r="AG144">
        <v>86</v>
      </c>
      <c r="AH144" t="s">
        <v>1578</v>
      </c>
      <c r="AI144">
        <v>28.333333333333332</v>
      </c>
    </row>
    <row r="145" spans="1:35">
      <c r="A145" t="str">
        <f t="shared" si="2"/>
        <v>130103300110030001</v>
      </c>
      <c r="B145" s="12" t="s">
        <v>546</v>
      </c>
      <c r="C145" s="12" t="s">
        <v>48</v>
      </c>
      <c r="D145" s="12" t="s">
        <v>157</v>
      </c>
      <c r="E145" s="12" t="s">
        <v>268</v>
      </c>
      <c r="F145" s="12" t="s">
        <v>49</v>
      </c>
      <c r="G145" s="12" t="s">
        <v>350</v>
      </c>
      <c r="H145" s="12" t="s">
        <v>282</v>
      </c>
      <c r="I145" s="12" t="s">
        <v>555</v>
      </c>
      <c r="J145" s="12" t="s">
        <v>620</v>
      </c>
      <c r="K145" s="12" t="s">
        <v>492</v>
      </c>
      <c r="L145" s="12" t="s">
        <v>273</v>
      </c>
      <c r="M145" s="12">
        <v>1</v>
      </c>
      <c r="N145" s="12" t="s">
        <v>550</v>
      </c>
      <c r="O145" s="12" t="s">
        <v>342</v>
      </c>
      <c r="P145" s="12" t="s">
        <v>276</v>
      </c>
      <c r="Q145" s="12" t="s">
        <v>356</v>
      </c>
      <c r="R145" s="12" t="s">
        <v>278</v>
      </c>
      <c r="S145" s="12" t="s">
        <v>278</v>
      </c>
      <c r="T145" s="12" t="s">
        <v>279</v>
      </c>
      <c r="U145" s="12" t="s">
        <v>280</v>
      </c>
      <c r="V145" s="12" t="s">
        <v>1431</v>
      </c>
      <c r="W145" s="12" t="s">
        <v>1431</v>
      </c>
      <c r="X145" s="12" t="s">
        <v>557</v>
      </c>
      <c r="Y145" s="12" t="s">
        <v>552</v>
      </c>
      <c r="Z145" s="12" t="s">
        <v>553</v>
      </c>
      <c r="AA145" s="12"/>
      <c r="AB145" s="12"/>
      <c r="AC145" s="15" t="s">
        <v>54</v>
      </c>
      <c r="AD145">
        <v>1</v>
      </c>
      <c r="AE145">
        <v>1</v>
      </c>
      <c r="AF145">
        <v>29</v>
      </c>
      <c r="AG145">
        <v>30</v>
      </c>
      <c r="AH145" t="s">
        <v>1598</v>
      </c>
      <c r="AI145">
        <v>29</v>
      </c>
    </row>
    <row r="146" spans="1:35">
      <c r="A146" t="str">
        <f t="shared" si="2"/>
        <v>130103300110030002</v>
      </c>
      <c r="B146" s="12" t="s">
        <v>546</v>
      </c>
      <c r="C146" s="12" t="s">
        <v>48</v>
      </c>
      <c r="D146" s="12" t="s">
        <v>157</v>
      </c>
      <c r="E146" s="12" t="s">
        <v>268</v>
      </c>
      <c r="F146" s="12" t="s">
        <v>50</v>
      </c>
      <c r="G146" s="12" t="s">
        <v>350</v>
      </c>
      <c r="H146" s="12" t="s">
        <v>282</v>
      </c>
      <c r="I146" s="12" t="s">
        <v>555</v>
      </c>
      <c r="J146" s="12" t="s">
        <v>621</v>
      </c>
      <c r="K146" s="12" t="s">
        <v>492</v>
      </c>
      <c r="L146" s="12" t="s">
        <v>273</v>
      </c>
      <c r="M146" s="12">
        <v>1</v>
      </c>
      <c r="N146" s="12" t="s">
        <v>550</v>
      </c>
      <c r="O146" s="12" t="s">
        <v>342</v>
      </c>
      <c r="P146" s="12" t="s">
        <v>276</v>
      </c>
      <c r="Q146" s="12" t="s">
        <v>356</v>
      </c>
      <c r="R146" s="12" t="s">
        <v>278</v>
      </c>
      <c r="S146" s="12" t="s">
        <v>278</v>
      </c>
      <c r="T146" s="12" t="s">
        <v>279</v>
      </c>
      <c r="U146" s="12" t="s">
        <v>280</v>
      </c>
      <c r="V146" s="12" t="s">
        <v>1431</v>
      </c>
      <c r="W146" s="12" t="s">
        <v>1431</v>
      </c>
      <c r="X146" s="12" t="s">
        <v>559</v>
      </c>
      <c r="Y146" s="12" t="s">
        <v>552</v>
      </c>
      <c r="Z146" s="12" t="s">
        <v>553</v>
      </c>
      <c r="AA146" s="12"/>
      <c r="AB146" s="12"/>
      <c r="AC146" s="15" t="s">
        <v>54</v>
      </c>
      <c r="AD146">
        <v>1</v>
      </c>
      <c r="AE146">
        <v>0</v>
      </c>
      <c r="AF146">
        <v>41</v>
      </c>
      <c r="AG146">
        <v>41</v>
      </c>
      <c r="AH146" t="s">
        <v>1572</v>
      </c>
      <c r="AI146">
        <v>41</v>
      </c>
    </row>
    <row r="147" spans="1:35">
      <c r="A147" t="str">
        <f t="shared" si="2"/>
        <v>130103300110030003</v>
      </c>
      <c r="B147" s="12" t="s">
        <v>546</v>
      </c>
      <c r="C147" s="12" t="s">
        <v>48</v>
      </c>
      <c r="D147" s="12" t="s">
        <v>157</v>
      </c>
      <c r="E147" s="12" t="s">
        <v>268</v>
      </c>
      <c r="F147" s="12" t="s">
        <v>51</v>
      </c>
      <c r="G147" s="12" t="s">
        <v>350</v>
      </c>
      <c r="H147" s="12" t="s">
        <v>282</v>
      </c>
      <c r="I147" s="12" t="s">
        <v>548</v>
      </c>
      <c r="J147" s="12" t="s">
        <v>622</v>
      </c>
      <c r="K147" s="12" t="s">
        <v>492</v>
      </c>
      <c r="L147" s="12" t="s">
        <v>273</v>
      </c>
      <c r="M147" s="12">
        <v>2</v>
      </c>
      <c r="N147" s="12" t="s">
        <v>550</v>
      </c>
      <c r="O147" s="12" t="s">
        <v>342</v>
      </c>
      <c r="P147" s="12" t="s">
        <v>276</v>
      </c>
      <c r="Q147" s="12" t="s">
        <v>356</v>
      </c>
      <c r="R147" s="12" t="s">
        <v>278</v>
      </c>
      <c r="S147" s="12" t="s">
        <v>278</v>
      </c>
      <c r="T147" s="12" t="s">
        <v>279</v>
      </c>
      <c r="U147" s="12" t="s">
        <v>280</v>
      </c>
      <c r="V147" s="12" t="s">
        <v>1431</v>
      </c>
      <c r="W147" s="12" t="s">
        <v>1431</v>
      </c>
      <c r="X147" s="12" t="s">
        <v>551</v>
      </c>
      <c r="Y147" s="12" t="s">
        <v>552</v>
      </c>
      <c r="Z147" s="12" t="s">
        <v>553</v>
      </c>
      <c r="AA147" s="12"/>
      <c r="AB147" s="12"/>
      <c r="AC147" s="15" t="s">
        <v>54</v>
      </c>
      <c r="AD147">
        <v>2</v>
      </c>
      <c r="AE147">
        <v>2</v>
      </c>
      <c r="AF147">
        <v>139</v>
      </c>
      <c r="AG147">
        <v>141</v>
      </c>
      <c r="AH147" t="s">
        <v>1609</v>
      </c>
      <c r="AI147">
        <v>69.5</v>
      </c>
    </row>
    <row r="148" spans="1:35">
      <c r="A148" t="str">
        <f t="shared" si="2"/>
        <v>130103300110031001</v>
      </c>
      <c r="B148" s="12" t="s">
        <v>546</v>
      </c>
      <c r="C148" s="12" t="s">
        <v>48</v>
      </c>
      <c r="D148" s="12" t="s">
        <v>137</v>
      </c>
      <c r="E148" s="12" t="s">
        <v>268</v>
      </c>
      <c r="F148" s="12" t="s">
        <v>49</v>
      </c>
      <c r="G148" s="12" t="s">
        <v>350</v>
      </c>
      <c r="H148" s="12" t="s">
        <v>282</v>
      </c>
      <c r="I148" s="12" t="s">
        <v>555</v>
      </c>
      <c r="J148" s="12" t="s">
        <v>623</v>
      </c>
      <c r="K148" s="12" t="s">
        <v>492</v>
      </c>
      <c r="L148" s="12" t="s">
        <v>273</v>
      </c>
      <c r="M148" s="12">
        <v>1</v>
      </c>
      <c r="N148" s="12" t="s">
        <v>550</v>
      </c>
      <c r="O148" s="12" t="s">
        <v>342</v>
      </c>
      <c r="P148" s="12" t="s">
        <v>276</v>
      </c>
      <c r="Q148" s="12" t="s">
        <v>356</v>
      </c>
      <c r="R148" s="12" t="s">
        <v>278</v>
      </c>
      <c r="S148" s="12" t="s">
        <v>278</v>
      </c>
      <c r="T148" s="12" t="s">
        <v>279</v>
      </c>
      <c r="U148" s="12" t="s">
        <v>280</v>
      </c>
      <c r="V148" s="12" t="s">
        <v>1432</v>
      </c>
      <c r="W148" s="12" t="s">
        <v>1432</v>
      </c>
      <c r="X148" s="12" t="s">
        <v>595</v>
      </c>
      <c r="Y148" s="12" t="s">
        <v>552</v>
      </c>
      <c r="Z148" s="12" t="s">
        <v>553</v>
      </c>
      <c r="AA148" s="12"/>
      <c r="AB148" s="12"/>
      <c r="AC148" s="15" t="s">
        <v>54</v>
      </c>
      <c r="AD148">
        <v>1</v>
      </c>
      <c r="AE148">
        <v>1</v>
      </c>
      <c r="AF148">
        <v>152</v>
      </c>
      <c r="AG148">
        <v>153</v>
      </c>
      <c r="AH148" t="s">
        <v>1695</v>
      </c>
      <c r="AI148">
        <v>152</v>
      </c>
    </row>
    <row r="149" spans="1:35">
      <c r="A149" t="str">
        <f t="shared" si="2"/>
        <v>130103300110031002</v>
      </c>
      <c r="B149" s="12" t="s">
        <v>546</v>
      </c>
      <c r="C149" s="12" t="s">
        <v>48</v>
      </c>
      <c r="D149" s="12" t="s">
        <v>137</v>
      </c>
      <c r="E149" s="12" t="s">
        <v>268</v>
      </c>
      <c r="F149" s="12" t="s">
        <v>50</v>
      </c>
      <c r="G149" s="12" t="s">
        <v>350</v>
      </c>
      <c r="H149" s="12" t="s">
        <v>282</v>
      </c>
      <c r="I149" s="12" t="s">
        <v>555</v>
      </c>
      <c r="J149" s="12" t="s">
        <v>624</v>
      </c>
      <c r="K149" s="12" t="s">
        <v>492</v>
      </c>
      <c r="L149" s="12" t="s">
        <v>273</v>
      </c>
      <c r="M149" s="12">
        <v>1</v>
      </c>
      <c r="N149" s="12" t="s">
        <v>550</v>
      </c>
      <c r="O149" s="12" t="s">
        <v>342</v>
      </c>
      <c r="P149" s="12" t="s">
        <v>276</v>
      </c>
      <c r="Q149" s="12" t="s">
        <v>356</v>
      </c>
      <c r="R149" s="12" t="s">
        <v>278</v>
      </c>
      <c r="S149" s="12" t="s">
        <v>278</v>
      </c>
      <c r="T149" s="12" t="s">
        <v>279</v>
      </c>
      <c r="U149" s="12" t="s">
        <v>280</v>
      </c>
      <c r="V149" s="12" t="s">
        <v>1432</v>
      </c>
      <c r="W149" s="12" t="s">
        <v>1432</v>
      </c>
      <c r="X149" s="12" t="s">
        <v>597</v>
      </c>
      <c r="Y149" s="12" t="s">
        <v>552</v>
      </c>
      <c r="Z149" s="12" t="s">
        <v>553</v>
      </c>
      <c r="AA149" s="12"/>
      <c r="AB149" s="12"/>
      <c r="AC149" s="15" t="s">
        <v>54</v>
      </c>
      <c r="AD149">
        <v>1</v>
      </c>
      <c r="AE149">
        <v>2</v>
      </c>
      <c r="AF149">
        <v>179</v>
      </c>
      <c r="AG149">
        <v>181</v>
      </c>
      <c r="AH149" t="s">
        <v>1696</v>
      </c>
      <c r="AI149">
        <v>179</v>
      </c>
    </row>
    <row r="150" spans="1:35">
      <c r="A150" t="str">
        <f t="shared" si="2"/>
        <v>130103300110031003</v>
      </c>
      <c r="B150" s="12" t="s">
        <v>546</v>
      </c>
      <c r="C150" s="12" t="s">
        <v>48</v>
      </c>
      <c r="D150" s="12" t="s">
        <v>137</v>
      </c>
      <c r="E150" s="12" t="s">
        <v>268</v>
      </c>
      <c r="F150" s="12" t="s">
        <v>51</v>
      </c>
      <c r="G150" s="12" t="s">
        <v>350</v>
      </c>
      <c r="H150" s="12" t="s">
        <v>282</v>
      </c>
      <c r="I150" s="12" t="s">
        <v>548</v>
      </c>
      <c r="J150" s="12" t="s">
        <v>625</v>
      </c>
      <c r="K150" s="12" t="s">
        <v>492</v>
      </c>
      <c r="L150" s="12" t="s">
        <v>273</v>
      </c>
      <c r="M150" s="12">
        <v>2</v>
      </c>
      <c r="N150" s="12" t="s">
        <v>550</v>
      </c>
      <c r="O150" s="12" t="s">
        <v>342</v>
      </c>
      <c r="P150" s="12" t="s">
        <v>276</v>
      </c>
      <c r="Q150" s="12" t="s">
        <v>356</v>
      </c>
      <c r="R150" s="12" t="s">
        <v>278</v>
      </c>
      <c r="S150" s="12" t="s">
        <v>278</v>
      </c>
      <c r="T150" s="12" t="s">
        <v>279</v>
      </c>
      <c r="U150" s="12" t="s">
        <v>280</v>
      </c>
      <c r="V150" s="12" t="s">
        <v>1432</v>
      </c>
      <c r="W150" s="12" t="s">
        <v>1432</v>
      </c>
      <c r="X150" s="12" t="s">
        <v>551</v>
      </c>
      <c r="Y150" s="12" t="s">
        <v>552</v>
      </c>
      <c r="Z150" s="12" t="s">
        <v>553</v>
      </c>
      <c r="AA150" s="12"/>
      <c r="AB150" s="12"/>
      <c r="AC150" s="15" t="s">
        <v>54</v>
      </c>
      <c r="AD150">
        <v>2</v>
      </c>
      <c r="AE150">
        <v>0</v>
      </c>
      <c r="AF150">
        <v>123</v>
      </c>
      <c r="AG150">
        <v>123</v>
      </c>
      <c r="AH150" t="s">
        <v>1602</v>
      </c>
      <c r="AI150">
        <v>61.5</v>
      </c>
    </row>
    <row r="151" spans="1:35">
      <c r="A151" t="str">
        <f t="shared" si="2"/>
        <v>130103300110031004</v>
      </c>
      <c r="B151" s="12" t="s">
        <v>546</v>
      </c>
      <c r="C151" s="12" t="s">
        <v>48</v>
      </c>
      <c r="D151" s="12" t="s">
        <v>137</v>
      </c>
      <c r="E151" s="12" t="s">
        <v>268</v>
      </c>
      <c r="F151" s="12" t="s">
        <v>53</v>
      </c>
      <c r="G151" s="12" t="s">
        <v>350</v>
      </c>
      <c r="H151" s="12" t="s">
        <v>282</v>
      </c>
      <c r="I151" s="12" t="s">
        <v>555</v>
      </c>
      <c r="J151" s="12" t="s">
        <v>626</v>
      </c>
      <c r="K151" s="12" t="s">
        <v>492</v>
      </c>
      <c r="L151" s="12" t="s">
        <v>273</v>
      </c>
      <c r="M151" s="12">
        <v>2</v>
      </c>
      <c r="N151" s="12" t="s">
        <v>578</v>
      </c>
      <c r="O151" s="12" t="s">
        <v>342</v>
      </c>
      <c r="P151" s="12" t="s">
        <v>276</v>
      </c>
      <c r="Q151" s="12" t="s">
        <v>356</v>
      </c>
      <c r="R151" s="12" t="s">
        <v>398</v>
      </c>
      <c r="S151" s="12" t="s">
        <v>1403</v>
      </c>
      <c r="T151" s="12" t="s">
        <v>279</v>
      </c>
      <c r="U151" s="12" t="s">
        <v>280</v>
      </c>
      <c r="V151" s="12" t="s">
        <v>1432</v>
      </c>
      <c r="W151" s="12" t="s">
        <v>1432</v>
      </c>
      <c r="X151" s="12" t="s">
        <v>579</v>
      </c>
      <c r="Y151" s="12" t="s">
        <v>552</v>
      </c>
      <c r="Z151" s="12" t="s">
        <v>553</v>
      </c>
      <c r="AA151" s="12"/>
      <c r="AB151" s="12"/>
      <c r="AC151" s="15" t="s">
        <v>54</v>
      </c>
      <c r="AD151">
        <v>2</v>
      </c>
      <c r="AE151">
        <v>1</v>
      </c>
      <c r="AF151">
        <v>13</v>
      </c>
      <c r="AG151">
        <v>14</v>
      </c>
      <c r="AH151" t="s">
        <v>1585</v>
      </c>
      <c r="AI151">
        <v>6.5</v>
      </c>
    </row>
    <row r="152" spans="1:35">
      <c r="A152" t="str">
        <f t="shared" si="2"/>
        <v>130103300110032001</v>
      </c>
      <c r="B152" s="12" t="s">
        <v>546</v>
      </c>
      <c r="C152" s="12" t="s">
        <v>48</v>
      </c>
      <c r="D152" s="12" t="s">
        <v>138</v>
      </c>
      <c r="E152" s="12" t="s">
        <v>268</v>
      </c>
      <c r="F152" s="12" t="s">
        <v>49</v>
      </c>
      <c r="G152" s="12" t="s">
        <v>350</v>
      </c>
      <c r="H152" s="12" t="s">
        <v>282</v>
      </c>
      <c r="I152" s="12" t="s">
        <v>555</v>
      </c>
      <c r="J152" s="12" t="s">
        <v>627</v>
      </c>
      <c r="K152" s="12" t="s">
        <v>492</v>
      </c>
      <c r="L152" s="12" t="s">
        <v>273</v>
      </c>
      <c r="M152" s="12">
        <v>1</v>
      </c>
      <c r="N152" s="12" t="s">
        <v>550</v>
      </c>
      <c r="O152" s="12" t="s">
        <v>342</v>
      </c>
      <c r="P152" s="12" t="s">
        <v>276</v>
      </c>
      <c r="Q152" s="12" t="s">
        <v>356</v>
      </c>
      <c r="R152" s="12" t="s">
        <v>278</v>
      </c>
      <c r="S152" s="12" t="s">
        <v>278</v>
      </c>
      <c r="T152" s="12" t="s">
        <v>279</v>
      </c>
      <c r="U152" s="12" t="s">
        <v>280</v>
      </c>
      <c r="V152" s="12" t="s">
        <v>1433</v>
      </c>
      <c r="W152" s="12" t="s">
        <v>1433</v>
      </c>
      <c r="X152" s="12" t="s">
        <v>595</v>
      </c>
      <c r="Y152" s="12" t="s">
        <v>552</v>
      </c>
      <c r="Z152" s="12" t="s">
        <v>553</v>
      </c>
      <c r="AA152" s="12"/>
      <c r="AB152" s="12"/>
      <c r="AC152" s="15" t="s">
        <v>54</v>
      </c>
      <c r="AD152">
        <v>1</v>
      </c>
      <c r="AE152">
        <v>3</v>
      </c>
      <c r="AF152">
        <v>148</v>
      </c>
      <c r="AG152">
        <v>151</v>
      </c>
      <c r="AH152" t="s">
        <v>1697</v>
      </c>
      <c r="AI152">
        <v>148</v>
      </c>
    </row>
    <row r="153" spans="1:35">
      <c r="A153" t="str">
        <f t="shared" si="2"/>
        <v>130103300110032002</v>
      </c>
      <c r="B153" s="12" t="s">
        <v>546</v>
      </c>
      <c r="C153" s="12" t="s">
        <v>48</v>
      </c>
      <c r="D153" s="12" t="s">
        <v>138</v>
      </c>
      <c r="E153" s="12" t="s">
        <v>268</v>
      </c>
      <c r="F153" s="12" t="s">
        <v>50</v>
      </c>
      <c r="G153" s="12" t="s">
        <v>350</v>
      </c>
      <c r="H153" s="12" t="s">
        <v>282</v>
      </c>
      <c r="I153" s="12" t="s">
        <v>555</v>
      </c>
      <c r="J153" s="12" t="s">
        <v>628</v>
      </c>
      <c r="K153" s="12" t="s">
        <v>492</v>
      </c>
      <c r="L153" s="12" t="s">
        <v>273</v>
      </c>
      <c r="M153" s="12">
        <v>1</v>
      </c>
      <c r="N153" s="12" t="s">
        <v>550</v>
      </c>
      <c r="O153" s="12" t="s">
        <v>342</v>
      </c>
      <c r="P153" s="12" t="s">
        <v>276</v>
      </c>
      <c r="Q153" s="12" t="s">
        <v>356</v>
      </c>
      <c r="R153" s="12" t="s">
        <v>278</v>
      </c>
      <c r="S153" s="12" t="s">
        <v>278</v>
      </c>
      <c r="T153" s="12" t="s">
        <v>279</v>
      </c>
      <c r="U153" s="12" t="s">
        <v>280</v>
      </c>
      <c r="V153" s="12" t="s">
        <v>1433</v>
      </c>
      <c r="W153" s="12" t="s">
        <v>1433</v>
      </c>
      <c r="X153" s="12" t="s">
        <v>597</v>
      </c>
      <c r="Y153" s="12" t="s">
        <v>552</v>
      </c>
      <c r="Z153" s="12" t="s">
        <v>553</v>
      </c>
      <c r="AA153" s="12"/>
      <c r="AB153" s="12"/>
      <c r="AC153" s="15" t="s">
        <v>54</v>
      </c>
      <c r="AD153">
        <v>1</v>
      </c>
      <c r="AE153">
        <v>3</v>
      </c>
      <c r="AF153">
        <v>169</v>
      </c>
      <c r="AG153">
        <v>172</v>
      </c>
      <c r="AH153" t="s">
        <v>1651</v>
      </c>
      <c r="AI153">
        <v>169</v>
      </c>
    </row>
    <row r="154" spans="1:35">
      <c r="A154" t="str">
        <f t="shared" si="2"/>
        <v>130103300110032003</v>
      </c>
      <c r="B154" s="12" t="s">
        <v>546</v>
      </c>
      <c r="C154" s="12" t="s">
        <v>48</v>
      </c>
      <c r="D154" s="12" t="s">
        <v>138</v>
      </c>
      <c r="E154" s="12" t="s">
        <v>268</v>
      </c>
      <c r="F154" s="12" t="s">
        <v>51</v>
      </c>
      <c r="G154" s="12" t="s">
        <v>350</v>
      </c>
      <c r="H154" s="12" t="s">
        <v>282</v>
      </c>
      <c r="I154" s="12" t="s">
        <v>548</v>
      </c>
      <c r="J154" s="12" t="s">
        <v>629</v>
      </c>
      <c r="K154" s="12" t="s">
        <v>492</v>
      </c>
      <c r="L154" s="12" t="s">
        <v>273</v>
      </c>
      <c r="M154" s="12">
        <v>2</v>
      </c>
      <c r="N154" s="12" t="s">
        <v>550</v>
      </c>
      <c r="O154" s="12" t="s">
        <v>342</v>
      </c>
      <c r="P154" s="12" t="s">
        <v>276</v>
      </c>
      <c r="Q154" s="12" t="s">
        <v>356</v>
      </c>
      <c r="R154" s="12" t="s">
        <v>278</v>
      </c>
      <c r="S154" s="12" t="s">
        <v>278</v>
      </c>
      <c r="T154" s="12" t="s">
        <v>279</v>
      </c>
      <c r="U154" s="12" t="s">
        <v>280</v>
      </c>
      <c r="V154" s="12" t="s">
        <v>1433</v>
      </c>
      <c r="W154" s="12" t="s">
        <v>1433</v>
      </c>
      <c r="X154" s="12" t="s">
        <v>551</v>
      </c>
      <c r="Y154" s="12" t="s">
        <v>552</v>
      </c>
      <c r="Z154" s="12" t="s">
        <v>553</v>
      </c>
      <c r="AA154" s="12"/>
      <c r="AB154" s="12"/>
      <c r="AC154" s="15" t="s">
        <v>54</v>
      </c>
      <c r="AD154">
        <v>2</v>
      </c>
      <c r="AE154">
        <v>2</v>
      </c>
      <c r="AF154">
        <v>122</v>
      </c>
      <c r="AG154">
        <v>124</v>
      </c>
      <c r="AH154" t="s">
        <v>1594</v>
      </c>
      <c r="AI154">
        <v>61</v>
      </c>
    </row>
    <row r="155" spans="1:35">
      <c r="A155" t="str">
        <f t="shared" si="2"/>
        <v>130103300110032004</v>
      </c>
      <c r="B155" s="12" t="s">
        <v>546</v>
      </c>
      <c r="C155" s="12" t="s">
        <v>48</v>
      </c>
      <c r="D155" s="12" t="s">
        <v>138</v>
      </c>
      <c r="E155" s="12" t="s">
        <v>268</v>
      </c>
      <c r="F155" s="12" t="s">
        <v>53</v>
      </c>
      <c r="G155" s="12" t="s">
        <v>350</v>
      </c>
      <c r="H155" s="12" t="s">
        <v>282</v>
      </c>
      <c r="I155" s="12" t="s">
        <v>555</v>
      </c>
      <c r="J155" s="12" t="s">
        <v>630</v>
      </c>
      <c r="K155" s="12" t="s">
        <v>492</v>
      </c>
      <c r="L155" s="12" t="s">
        <v>273</v>
      </c>
      <c r="M155" s="12">
        <v>2</v>
      </c>
      <c r="N155" s="12" t="s">
        <v>578</v>
      </c>
      <c r="O155" s="12" t="s">
        <v>342</v>
      </c>
      <c r="P155" s="12" t="s">
        <v>276</v>
      </c>
      <c r="Q155" s="12" t="s">
        <v>356</v>
      </c>
      <c r="R155" s="12" t="s">
        <v>398</v>
      </c>
      <c r="S155" s="12" t="s">
        <v>1403</v>
      </c>
      <c r="T155" s="12" t="s">
        <v>279</v>
      </c>
      <c r="U155" s="12" t="s">
        <v>280</v>
      </c>
      <c r="V155" s="12" t="s">
        <v>1433</v>
      </c>
      <c r="W155" s="12" t="s">
        <v>1433</v>
      </c>
      <c r="X155" s="12" t="s">
        <v>579</v>
      </c>
      <c r="Y155" s="12" t="s">
        <v>552</v>
      </c>
      <c r="Z155" s="12" t="s">
        <v>553</v>
      </c>
      <c r="AA155" s="12"/>
      <c r="AB155" s="12"/>
      <c r="AC155" s="15" t="s">
        <v>54</v>
      </c>
      <c r="AD155">
        <v>2</v>
      </c>
      <c r="AE155">
        <v>3</v>
      </c>
      <c r="AF155">
        <v>15</v>
      </c>
      <c r="AG155">
        <v>18</v>
      </c>
      <c r="AH155" t="s">
        <v>1584</v>
      </c>
      <c r="AI155">
        <v>7.5</v>
      </c>
    </row>
    <row r="156" spans="1:35">
      <c r="A156" t="str">
        <f t="shared" si="2"/>
        <v>130103300110033001</v>
      </c>
      <c r="B156" s="12" t="s">
        <v>546</v>
      </c>
      <c r="C156" s="12" t="s">
        <v>48</v>
      </c>
      <c r="D156" s="12" t="s">
        <v>116</v>
      </c>
      <c r="E156" s="12" t="s">
        <v>268</v>
      </c>
      <c r="F156" s="12" t="s">
        <v>49</v>
      </c>
      <c r="G156" s="12" t="s">
        <v>350</v>
      </c>
      <c r="H156" s="12" t="s">
        <v>282</v>
      </c>
      <c r="I156" s="12" t="s">
        <v>555</v>
      </c>
      <c r="J156" s="12" t="s">
        <v>631</v>
      </c>
      <c r="K156" s="12" t="s">
        <v>492</v>
      </c>
      <c r="L156" s="12" t="s">
        <v>273</v>
      </c>
      <c r="M156" s="12">
        <v>2</v>
      </c>
      <c r="N156" s="12" t="s">
        <v>550</v>
      </c>
      <c r="O156" s="12" t="s">
        <v>342</v>
      </c>
      <c r="P156" s="12" t="s">
        <v>276</v>
      </c>
      <c r="Q156" s="12" t="s">
        <v>356</v>
      </c>
      <c r="R156" s="12" t="s">
        <v>278</v>
      </c>
      <c r="S156" s="12" t="s">
        <v>278</v>
      </c>
      <c r="T156" s="12" t="s">
        <v>279</v>
      </c>
      <c r="U156" s="12" t="s">
        <v>280</v>
      </c>
      <c r="V156" s="12" t="s">
        <v>1434</v>
      </c>
      <c r="W156" s="12" t="s">
        <v>1434</v>
      </c>
      <c r="X156" s="12" t="s">
        <v>557</v>
      </c>
      <c r="Y156" s="12" t="s">
        <v>552</v>
      </c>
      <c r="Z156" s="12" t="s">
        <v>553</v>
      </c>
      <c r="AA156" s="12"/>
      <c r="AB156" s="12"/>
      <c r="AC156" s="15" t="s">
        <v>54</v>
      </c>
      <c r="AD156">
        <v>2</v>
      </c>
      <c r="AE156">
        <v>0</v>
      </c>
      <c r="AF156">
        <v>38</v>
      </c>
      <c r="AG156">
        <v>38</v>
      </c>
      <c r="AH156" t="s">
        <v>1567</v>
      </c>
      <c r="AI156">
        <v>19</v>
      </c>
    </row>
    <row r="157" spans="1:35">
      <c r="A157" t="str">
        <f t="shared" si="2"/>
        <v>130103300110033002</v>
      </c>
      <c r="B157" s="12" t="s">
        <v>546</v>
      </c>
      <c r="C157" s="12" t="s">
        <v>48</v>
      </c>
      <c r="D157" s="12" t="s">
        <v>116</v>
      </c>
      <c r="E157" s="12" t="s">
        <v>268</v>
      </c>
      <c r="F157" s="12" t="s">
        <v>50</v>
      </c>
      <c r="G157" s="12" t="s">
        <v>350</v>
      </c>
      <c r="H157" s="12" t="s">
        <v>282</v>
      </c>
      <c r="I157" s="12" t="s">
        <v>555</v>
      </c>
      <c r="J157" s="12" t="s">
        <v>632</v>
      </c>
      <c r="K157" s="12" t="s">
        <v>492</v>
      </c>
      <c r="L157" s="12" t="s">
        <v>273</v>
      </c>
      <c r="M157" s="12">
        <v>2</v>
      </c>
      <c r="N157" s="12" t="s">
        <v>550</v>
      </c>
      <c r="O157" s="12" t="s">
        <v>342</v>
      </c>
      <c r="P157" s="12" t="s">
        <v>276</v>
      </c>
      <c r="Q157" s="12" t="s">
        <v>356</v>
      </c>
      <c r="R157" s="12" t="s">
        <v>278</v>
      </c>
      <c r="S157" s="12" t="s">
        <v>278</v>
      </c>
      <c r="T157" s="12" t="s">
        <v>279</v>
      </c>
      <c r="U157" s="12" t="s">
        <v>280</v>
      </c>
      <c r="V157" s="12" t="s">
        <v>1434</v>
      </c>
      <c r="W157" s="12" t="s">
        <v>1434</v>
      </c>
      <c r="X157" s="12" t="s">
        <v>559</v>
      </c>
      <c r="Y157" s="12" t="s">
        <v>552</v>
      </c>
      <c r="Z157" s="12" t="s">
        <v>553</v>
      </c>
      <c r="AA157" s="12"/>
      <c r="AB157" s="12"/>
      <c r="AC157" s="15" t="s">
        <v>54</v>
      </c>
      <c r="AD157">
        <v>2</v>
      </c>
      <c r="AE157">
        <v>0</v>
      </c>
      <c r="AF157">
        <v>49</v>
      </c>
      <c r="AG157">
        <v>49</v>
      </c>
      <c r="AH157" t="s">
        <v>1587</v>
      </c>
      <c r="AI157">
        <v>24.5</v>
      </c>
    </row>
    <row r="158" spans="1:35">
      <c r="A158" t="str">
        <f t="shared" si="2"/>
        <v>130103300110033003</v>
      </c>
      <c r="B158" s="12" t="s">
        <v>546</v>
      </c>
      <c r="C158" s="12" t="s">
        <v>48</v>
      </c>
      <c r="D158" s="12" t="s">
        <v>116</v>
      </c>
      <c r="E158" s="12" t="s">
        <v>268</v>
      </c>
      <c r="F158" s="12" t="s">
        <v>51</v>
      </c>
      <c r="G158" s="12" t="s">
        <v>350</v>
      </c>
      <c r="H158" s="12" t="s">
        <v>282</v>
      </c>
      <c r="I158" s="12" t="s">
        <v>548</v>
      </c>
      <c r="J158" s="12" t="s">
        <v>633</v>
      </c>
      <c r="K158" s="12" t="s">
        <v>492</v>
      </c>
      <c r="L158" s="12" t="s">
        <v>273</v>
      </c>
      <c r="M158" s="12">
        <v>1</v>
      </c>
      <c r="N158" s="12" t="s">
        <v>550</v>
      </c>
      <c r="O158" s="12" t="s">
        <v>342</v>
      </c>
      <c r="P158" s="12" t="s">
        <v>276</v>
      </c>
      <c r="Q158" s="12" t="s">
        <v>356</v>
      </c>
      <c r="R158" s="12" t="s">
        <v>278</v>
      </c>
      <c r="S158" s="12" t="s">
        <v>278</v>
      </c>
      <c r="T158" s="12" t="s">
        <v>279</v>
      </c>
      <c r="U158" s="12" t="s">
        <v>280</v>
      </c>
      <c r="V158" s="12" t="s">
        <v>1434</v>
      </c>
      <c r="W158" s="12" t="s">
        <v>1434</v>
      </c>
      <c r="X158" s="12" t="s">
        <v>576</v>
      </c>
      <c r="Y158" s="12" t="s">
        <v>552</v>
      </c>
      <c r="Z158" s="12" t="s">
        <v>553</v>
      </c>
      <c r="AA158" s="12"/>
      <c r="AB158" s="12"/>
      <c r="AC158" s="15" t="s">
        <v>54</v>
      </c>
      <c r="AD158">
        <v>1</v>
      </c>
      <c r="AE158">
        <v>2</v>
      </c>
      <c r="AF158">
        <v>186</v>
      </c>
      <c r="AG158">
        <v>188</v>
      </c>
      <c r="AH158" t="s">
        <v>1698</v>
      </c>
      <c r="AI158">
        <v>186</v>
      </c>
    </row>
    <row r="159" spans="1:35">
      <c r="A159" t="str">
        <f t="shared" si="2"/>
        <v>130103300110033004</v>
      </c>
      <c r="B159" s="12" t="s">
        <v>546</v>
      </c>
      <c r="C159" s="12" t="s">
        <v>48</v>
      </c>
      <c r="D159" s="12" t="s">
        <v>116</v>
      </c>
      <c r="E159" s="12" t="s">
        <v>268</v>
      </c>
      <c r="F159" s="12" t="s">
        <v>53</v>
      </c>
      <c r="G159" s="12" t="s">
        <v>350</v>
      </c>
      <c r="H159" s="12" t="s">
        <v>282</v>
      </c>
      <c r="I159" s="12" t="s">
        <v>555</v>
      </c>
      <c r="J159" s="12" t="s">
        <v>634</v>
      </c>
      <c r="K159" s="12" t="s">
        <v>492</v>
      </c>
      <c r="L159" s="12" t="s">
        <v>273</v>
      </c>
      <c r="M159" s="12">
        <v>1</v>
      </c>
      <c r="N159" s="12" t="s">
        <v>578</v>
      </c>
      <c r="O159" s="12" t="s">
        <v>342</v>
      </c>
      <c r="P159" s="12" t="s">
        <v>276</v>
      </c>
      <c r="Q159" s="12" t="s">
        <v>356</v>
      </c>
      <c r="R159" s="12" t="s">
        <v>398</v>
      </c>
      <c r="S159" s="12" t="s">
        <v>1403</v>
      </c>
      <c r="T159" s="12" t="s">
        <v>279</v>
      </c>
      <c r="U159" s="12" t="s">
        <v>280</v>
      </c>
      <c r="V159" s="12" t="s">
        <v>1434</v>
      </c>
      <c r="W159" s="12" t="s">
        <v>1434</v>
      </c>
      <c r="X159" s="12" t="s">
        <v>579</v>
      </c>
      <c r="Y159" s="12" t="s">
        <v>552</v>
      </c>
      <c r="Z159" s="12" t="s">
        <v>553</v>
      </c>
      <c r="AA159" s="12"/>
      <c r="AB159" s="12"/>
      <c r="AC159" s="15" t="s">
        <v>54</v>
      </c>
      <c r="AD159">
        <v>1</v>
      </c>
      <c r="AE159">
        <v>1</v>
      </c>
      <c r="AF159">
        <v>14</v>
      </c>
      <c r="AG159">
        <v>15</v>
      </c>
      <c r="AH159" t="s">
        <v>1586</v>
      </c>
      <c r="AI159">
        <v>14</v>
      </c>
    </row>
    <row r="160" spans="1:35">
      <c r="A160" t="str">
        <f t="shared" si="2"/>
        <v>130103300110034001</v>
      </c>
      <c r="B160" s="12" t="s">
        <v>546</v>
      </c>
      <c r="C160" s="12" t="s">
        <v>48</v>
      </c>
      <c r="D160" s="12" t="s">
        <v>94</v>
      </c>
      <c r="E160" s="12" t="s">
        <v>268</v>
      </c>
      <c r="F160" s="12" t="s">
        <v>49</v>
      </c>
      <c r="G160" s="12" t="s">
        <v>350</v>
      </c>
      <c r="H160" s="12" t="s">
        <v>282</v>
      </c>
      <c r="I160" s="12" t="s">
        <v>548</v>
      </c>
      <c r="J160" s="12" t="s">
        <v>635</v>
      </c>
      <c r="K160" s="12" t="s">
        <v>492</v>
      </c>
      <c r="L160" s="12" t="s">
        <v>273</v>
      </c>
      <c r="M160" s="12">
        <v>1</v>
      </c>
      <c r="N160" s="12" t="s">
        <v>550</v>
      </c>
      <c r="O160" s="12" t="s">
        <v>342</v>
      </c>
      <c r="P160" s="12" t="s">
        <v>276</v>
      </c>
      <c r="Q160" s="12" t="s">
        <v>356</v>
      </c>
      <c r="R160" s="12" t="s">
        <v>278</v>
      </c>
      <c r="S160" s="12" t="s">
        <v>278</v>
      </c>
      <c r="T160" s="12" t="s">
        <v>279</v>
      </c>
      <c r="U160" s="12" t="s">
        <v>280</v>
      </c>
      <c r="V160" s="12" t="s">
        <v>1435</v>
      </c>
      <c r="W160" s="12" t="s">
        <v>1435</v>
      </c>
      <c r="X160" s="12" t="s">
        <v>636</v>
      </c>
      <c r="Y160" s="12" t="s">
        <v>552</v>
      </c>
      <c r="Z160" s="12" t="s">
        <v>553</v>
      </c>
      <c r="AA160" s="12"/>
      <c r="AB160" s="12"/>
      <c r="AC160" s="15" t="s">
        <v>54</v>
      </c>
      <c r="AD160">
        <v>1</v>
      </c>
      <c r="AE160">
        <v>0</v>
      </c>
      <c r="AF160">
        <v>51</v>
      </c>
      <c r="AG160">
        <v>51</v>
      </c>
      <c r="AH160" t="s">
        <v>1660</v>
      </c>
      <c r="AI160">
        <v>51</v>
      </c>
    </row>
    <row r="161" spans="1:35">
      <c r="A161" t="str">
        <f t="shared" si="2"/>
        <v>130103300110034002</v>
      </c>
      <c r="B161" s="12" t="s">
        <v>546</v>
      </c>
      <c r="C161" s="12" t="s">
        <v>48</v>
      </c>
      <c r="D161" s="12" t="s">
        <v>94</v>
      </c>
      <c r="E161" s="12" t="s">
        <v>268</v>
      </c>
      <c r="F161" s="12" t="s">
        <v>50</v>
      </c>
      <c r="G161" s="12" t="s">
        <v>350</v>
      </c>
      <c r="H161" s="12" t="s">
        <v>282</v>
      </c>
      <c r="I161" s="12" t="s">
        <v>548</v>
      </c>
      <c r="J161" s="12" t="s">
        <v>637</v>
      </c>
      <c r="K161" s="12" t="s">
        <v>492</v>
      </c>
      <c r="L161" s="12" t="s">
        <v>273</v>
      </c>
      <c r="M161" s="12">
        <v>1</v>
      </c>
      <c r="N161" s="12" t="s">
        <v>550</v>
      </c>
      <c r="O161" s="12" t="s">
        <v>342</v>
      </c>
      <c r="P161" s="12" t="s">
        <v>276</v>
      </c>
      <c r="Q161" s="12" t="s">
        <v>356</v>
      </c>
      <c r="R161" s="12" t="s">
        <v>278</v>
      </c>
      <c r="S161" s="12" t="s">
        <v>278</v>
      </c>
      <c r="T161" s="12" t="s">
        <v>279</v>
      </c>
      <c r="U161" s="12" t="s">
        <v>280</v>
      </c>
      <c r="V161" s="12" t="s">
        <v>1435</v>
      </c>
      <c r="W161" s="12" t="s">
        <v>1435</v>
      </c>
      <c r="X161" s="12" t="s">
        <v>638</v>
      </c>
      <c r="Y161" s="12" t="s">
        <v>552</v>
      </c>
      <c r="Z161" s="12" t="s">
        <v>553</v>
      </c>
      <c r="AA161" s="12"/>
      <c r="AB161" s="12"/>
      <c r="AC161" s="15" t="s">
        <v>54</v>
      </c>
      <c r="AD161">
        <v>1</v>
      </c>
      <c r="AE161">
        <v>3</v>
      </c>
      <c r="AF161">
        <v>69</v>
      </c>
      <c r="AG161">
        <v>72</v>
      </c>
      <c r="AH161" t="s">
        <v>1635</v>
      </c>
      <c r="AI161">
        <v>69</v>
      </c>
    </row>
    <row r="162" spans="1:35">
      <c r="A162" t="str">
        <f t="shared" si="2"/>
        <v>130103300110034003</v>
      </c>
      <c r="B162" s="12" t="s">
        <v>546</v>
      </c>
      <c r="C162" s="12" t="s">
        <v>48</v>
      </c>
      <c r="D162" s="12" t="s">
        <v>94</v>
      </c>
      <c r="E162" s="12" t="s">
        <v>268</v>
      </c>
      <c r="F162" s="12" t="s">
        <v>51</v>
      </c>
      <c r="G162" s="12" t="s">
        <v>350</v>
      </c>
      <c r="H162" s="12" t="s">
        <v>282</v>
      </c>
      <c r="I162" s="12" t="s">
        <v>555</v>
      </c>
      <c r="J162" s="12" t="s">
        <v>639</v>
      </c>
      <c r="K162" s="12" t="s">
        <v>492</v>
      </c>
      <c r="L162" s="12" t="s">
        <v>273</v>
      </c>
      <c r="M162" s="12">
        <v>1</v>
      </c>
      <c r="N162" s="12" t="s">
        <v>550</v>
      </c>
      <c r="O162" s="12" t="s">
        <v>342</v>
      </c>
      <c r="P162" s="12" t="s">
        <v>276</v>
      </c>
      <c r="Q162" s="12" t="s">
        <v>356</v>
      </c>
      <c r="R162" s="12" t="s">
        <v>278</v>
      </c>
      <c r="S162" s="12" t="s">
        <v>278</v>
      </c>
      <c r="T162" s="12" t="s">
        <v>279</v>
      </c>
      <c r="U162" s="12" t="s">
        <v>280</v>
      </c>
      <c r="V162" s="12" t="s">
        <v>1435</v>
      </c>
      <c r="W162" s="12" t="s">
        <v>1435</v>
      </c>
      <c r="X162" s="12" t="s">
        <v>640</v>
      </c>
      <c r="Y162" s="12" t="s">
        <v>552</v>
      </c>
      <c r="Z162" s="12" t="s">
        <v>553</v>
      </c>
      <c r="AA162" s="12"/>
      <c r="AB162" s="12"/>
      <c r="AC162" s="15" t="s">
        <v>54</v>
      </c>
      <c r="AD162">
        <v>1</v>
      </c>
      <c r="AE162">
        <v>2</v>
      </c>
      <c r="AF162">
        <v>57</v>
      </c>
      <c r="AG162">
        <v>59</v>
      </c>
      <c r="AH162" t="s">
        <v>1649</v>
      </c>
      <c r="AI162">
        <v>57</v>
      </c>
    </row>
    <row r="163" spans="1:35">
      <c r="A163" t="str">
        <f t="shared" si="2"/>
        <v>130103300110034004</v>
      </c>
      <c r="B163" s="12" t="s">
        <v>546</v>
      </c>
      <c r="C163" s="12" t="s">
        <v>48</v>
      </c>
      <c r="D163" s="12" t="s">
        <v>94</v>
      </c>
      <c r="E163" s="12" t="s">
        <v>268</v>
      </c>
      <c r="F163" s="12" t="s">
        <v>53</v>
      </c>
      <c r="G163" s="12" t="s">
        <v>350</v>
      </c>
      <c r="H163" s="12" t="s">
        <v>282</v>
      </c>
      <c r="I163" s="12" t="s">
        <v>555</v>
      </c>
      <c r="J163" s="12" t="s">
        <v>641</v>
      </c>
      <c r="K163" s="12" t="s">
        <v>492</v>
      </c>
      <c r="L163" s="12" t="s">
        <v>273</v>
      </c>
      <c r="M163" s="12">
        <v>1</v>
      </c>
      <c r="N163" s="12" t="s">
        <v>550</v>
      </c>
      <c r="O163" s="12" t="s">
        <v>342</v>
      </c>
      <c r="P163" s="12" t="s">
        <v>276</v>
      </c>
      <c r="Q163" s="12" t="s">
        <v>356</v>
      </c>
      <c r="R163" s="12" t="s">
        <v>278</v>
      </c>
      <c r="S163" s="12" t="s">
        <v>278</v>
      </c>
      <c r="T163" s="12" t="s">
        <v>279</v>
      </c>
      <c r="U163" s="12" t="s">
        <v>280</v>
      </c>
      <c r="V163" s="12" t="s">
        <v>1435</v>
      </c>
      <c r="W163" s="12" t="s">
        <v>1435</v>
      </c>
      <c r="X163" s="12" t="s">
        <v>642</v>
      </c>
      <c r="Y163" s="12" t="s">
        <v>552</v>
      </c>
      <c r="Z163" s="12" t="s">
        <v>553</v>
      </c>
      <c r="AA163" s="12"/>
      <c r="AB163" s="12"/>
      <c r="AC163" s="15" t="s">
        <v>54</v>
      </c>
      <c r="AD163">
        <v>1</v>
      </c>
      <c r="AE163">
        <v>1</v>
      </c>
      <c r="AF163">
        <v>84</v>
      </c>
      <c r="AG163">
        <v>85</v>
      </c>
      <c r="AH163" t="s">
        <v>1657</v>
      </c>
      <c r="AI163">
        <v>84</v>
      </c>
    </row>
    <row r="164" spans="1:35">
      <c r="A164" t="str">
        <f t="shared" si="2"/>
        <v>130103300110035001</v>
      </c>
      <c r="B164" s="12" t="s">
        <v>546</v>
      </c>
      <c r="C164" s="12" t="s">
        <v>48</v>
      </c>
      <c r="D164" s="12" t="s">
        <v>158</v>
      </c>
      <c r="E164" s="12" t="s">
        <v>268</v>
      </c>
      <c r="F164" s="12" t="s">
        <v>52</v>
      </c>
      <c r="G164" s="12" t="s">
        <v>350</v>
      </c>
      <c r="H164" s="12" t="s">
        <v>282</v>
      </c>
      <c r="I164" s="12" t="s">
        <v>555</v>
      </c>
      <c r="J164" s="12" t="s">
        <v>643</v>
      </c>
      <c r="K164" s="12" t="s">
        <v>492</v>
      </c>
      <c r="L164" s="12" t="s">
        <v>273</v>
      </c>
      <c r="M164" s="12">
        <v>2</v>
      </c>
      <c r="N164" s="12" t="s">
        <v>550</v>
      </c>
      <c r="O164" s="12" t="s">
        <v>342</v>
      </c>
      <c r="P164" s="12" t="s">
        <v>276</v>
      </c>
      <c r="Q164" s="12" t="s">
        <v>356</v>
      </c>
      <c r="R164" s="12" t="s">
        <v>278</v>
      </c>
      <c r="S164" s="12" t="s">
        <v>278</v>
      </c>
      <c r="T164" s="12" t="s">
        <v>279</v>
      </c>
      <c r="U164" s="12" t="s">
        <v>280</v>
      </c>
      <c r="V164" s="12" t="s">
        <v>1436</v>
      </c>
      <c r="W164" s="12" t="s">
        <v>1436</v>
      </c>
      <c r="X164" s="12" t="s">
        <v>613</v>
      </c>
      <c r="Y164" s="12" t="s">
        <v>552</v>
      </c>
      <c r="Z164" s="12" t="s">
        <v>553</v>
      </c>
      <c r="AA164" s="12"/>
      <c r="AB164" s="12"/>
      <c r="AC164" s="15" t="s">
        <v>54</v>
      </c>
      <c r="AD164">
        <v>2</v>
      </c>
      <c r="AE164">
        <v>0</v>
      </c>
      <c r="AF164">
        <v>51</v>
      </c>
      <c r="AG164">
        <v>51</v>
      </c>
      <c r="AH164" t="s">
        <v>1590</v>
      </c>
      <c r="AI164">
        <v>25.5</v>
      </c>
    </row>
    <row r="165" spans="1:35">
      <c r="A165" t="str">
        <f t="shared" si="2"/>
        <v>130103300110036001</v>
      </c>
      <c r="B165" s="12" t="s">
        <v>546</v>
      </c>
      <c r="C165" s="12" t="s">
        <v>48</v>
      </c>
      <c r="D165" s="12" t="s">
        <v>139</v>
      </c>
      <c r="E165" s="12" t="s">
        <v>268</v>
      </c>
      <c r="F165" s="12" t="s">
        <v>49</v>
      </c>
      <c r="G165" s="12" t="s">
        <v>350</v>
      </c>
      <c r="H165" s="12" t="s">
        <v>282</v>
      </c>
      <c r="I165" s="12" t="s">
        <v>555</v>
      </c>
      <c r="J165" s="12" t="s">
        <v>644</v>
      </c>
      <c r="K165" s="12" t="s">
        <v>492</v>
      </c>
      <c r="L165" s="12" t="s">
        <v>273</v>
      </c>
      <c r="M165" s="12">
        <v>2</v>
      </c>
      <c r="N165" s="12" t="s">
        <v>550</v>
      </c>
      <c r="O165" s="12" t="s">
        <v>342</v>
      </c>
      <c r="P165" s="12" t="s">
        <v>276</v>
      </c>
      <c r="Q165" s="12" t="s">
        <v>356</v>
      </c>
      <c r="R165" s="12" t="s">
        <v>278</v>
      </c>
      <c r="S165" s="12" t="s">
        <v>278</v>
      </c>
      <c r="T165" s="12" t="s">
        <v>279</v>
      </c>
      <c r="U165" s="12" t="s">
        <v>280</v>
      </c>
      <c r="V165" s="12" t="s">
        <v>1437</v>
      </c>
      <c r="W165" s="12" t="s">
        <v>1437</v>
      </c>
      <c r="X165" s="12" t="s">
        <v>557</v>
      </c>
      <c r="Y165" s="12" t="s">
        <v>552</v>
      </c>
      <c r="Z165" s="12" t="s">
        <v>553</v>
      </c>
      <c r="AA165" s="12"/>
      <c r="AB165" s="12"/>
      <c r="AC165" s="15" t="s">
        <v>54</v>
      </c>
      <c r="AD165">
        <v>2</v>
      </c>
      <c r="AE165">
        <v>0</v>
      </c>
      <c r="AF165">
        <v>33</v>
      </c>
      <c r="AG165">
        <v>33</v>
      </c>
      <c r="AH165" t="s">
        <v>1581</v>
      </c>
      <c r="AI165">
        <v>16.5</v>
      </c>
    </row>
    <row r="166" spans="1:35">
      <c r="A166" t="str">
        <f t="shared" si="2"/>
        <v>130103300110036002</v>
      </c>
      <c r="B166" s="12" t="s">
        <v>546</v>
      </c>
      <c r="C166" s="12" t="s">
        <v>48</v>
      </c>
      <c r="D166" s="12" t="s">
        <v>139</v>
      </c>
      <c r="E166" s="12" t="s">
        <v>268</v>
      </c>
      <c r="F166" s="12" t="s">
        <v>50</v>
      </c>
      <c r="G166" s="12" t="s">
        <v>350</v>
      </c>
      <c r="H166" s="12" t="s">
        <v>282</v>
      </c>
      <c r="I166" s="12" t="s">
        <v>555</v>
      </c>
      <c r="J166" s="12" t="s">
        <v>645</v>
      </c>
      <c r="K166" s="12" t="s">
        <v>492</v>
      </c>
      <c r="L166" s="12" t="s">
        <v>273</v>
      </c>
      <c r="M166" s="12">
        <v>2</v>
      </c>
      <c r="N166" s="12" t="s">
        <v>550</v>
      </c>
      <c r="O166" s="12" t="s">
        <v>342</v>
      </c>
      <c r="P166" s="12" t="s">
        <v>276</v>
      </c>
      <c r="Q166" s="12" t="s">
        <v>356</v>
      </c>
      <c r="R166" s="12" t="s">
        <v>278</v>
      </c>
      <c r="S166" s="12" t="s">
        <v>278</v>
      </c>
      <c r="T166" s="12" t="s">
        <v>279</v>
      </c>
      <c r="U166" s="12" t="s">
        <v>280</v>
      </c>
      <c r="V166" s="12" t="s">
        <v>1437</v>
      </c>
      <c r="W166" s="12" t="s">
        <v>1437</v>
      </c>
      <c r="X166" s="12" t="s">
        <v>559</v>
      </c>
      <c r="Y166" s="12" t="s">
        <v>552</v>
      </c>
      <c r="Z166" s="12" t="s">
        <v>553</v>
      </c>
      <c r="AA166" s="12"/>
      <c r="AB166" s="12"/>
      <c r="AC166" s="15" t="s">
        <v>54</v>
      </c>
      <c r="AD166">
        <v>2</v>
      </c>
      <c r="AE166">
        <v>0</v>
      </c>
      <c r="AF166">
        <v>45</v>
      </c>
      <c r="AG166">
        <v>45</v>
      </c>
      <c r="AH166" t="s">
        <v>1579</v>
      </c>
      <c r="AI166">
        <v>22.5</v>
      </c>
    </row>
    <row r="167" spans="1:35">
      <c r="A167" t="str">
        <f t="shared" si="2"/>
        <v>130103300110037001</v>
      </c>
      <c r="B167" s="12" t="s">
        <v>546</v>
      </c>
      <c r="C167" s="12" t="s">
        <v>48</v>
      </c>
      <c r="D167" s="12" t="s">
        <v>108</v>
      </c>
      <c r="E167" s="12" t="s">
        <v>268</v>
      </c>
      <c r="F167" s="12" t="s">
        <v>49</v>
      </c>
      <c r="G167" s="12" t="s">
        <v>350</v>
      </c>
      <c r="H167" s="12" t="s">
        <v>282</v>
      </c>
      <c r="I167" s="12" t="s">
        <v>555</v>
      </c>
      <c r="J167" s="12" t="s">
        <v>646</v>
      </c>
      <c r="K167" s="12" t="s">
        <v>492</v>
      </c>
      <c r="L167" s="12" t="s">
        <v>273</v>
      </c>
      <c r="M167" s="12">
        <v>1</v>
      </c>
      <c r="N167" s="12" t="s">
        <v>550</v>
      </c>
      <c r="O167" s="12" t="s">
        <v>342</v>
      </c>
      <c r="P167" s="12" t="s">
        <v>276</v>
      </c>
      <c r="Q167" s="12" t="s">
        <v>356</v>
      </c>
      <c r="R167" s="12" t="s">
        <v>278</v>
      </c>
      <c r="S167" s="12" t="s">
        <v>278</v>
      </c>
      <c r="T167" s="12" t="s">
        <v>279</v>
      </c>
      <c r="U167" s="12" t="s">
        <v>280</v>
      </c>
      <c r="V167" s="12" t="s">
        <v>1438</v>
      </c>
      <c r="W167" s="12" t="s">
        <v>1438</v>
      </c>
      <c r="X167" s="12" t="s">
        <v>557</v>
      </c>
      <c r="Y167" s="12" t="s">
        <v>552</v>
      </c>
      <c r="Z167" s="12" t="s">
        <v>553</v>
      </c>
      <c r="AA167" s="12"/>
      <c r="AB167" s="12"/>
      <c r="AC167" s="15" t="s">
        <v>54</v>
      </c>
      <c r="AD167">
        <v>1</v>
      </c>
      <c r="AE167">
        <v>0</v>
      </c>
      <c r="AF167">
        <v>19</v>
      </c>
      <c r="AG167">
        <v>19</v>
      </c>
      <c r="AH167" t="s">
        <v>1567</v>
      </c>
      <c r="AI167">
        <v>19</v>
      </c>
    </row>
    <row r="168" spans="1:35">
      <c r="A168" t="str">
        <f t="shared" si="2"/>
        <v>130103300110037002</v>
      </c>
      <c r="B168" s="12" t="s">
        <v>546</v>
      </c>
      <c r="C168" s="12" t="s">
        <v>48</v>
      </c>
      <c r="D168" s="12" t="s">
        <v>108</v>
      </c>
      <c r="E168" s="12" t="s">
        <v>268</v>
      </c>
      <c r="F168" s="12" t="s">
        <v>50</v>
      </c>
      <c r="G168" s="12" t="s">
        <v>350</v>
      </c>
      <c r="H168" s="12" t="s">
        <v>282</v>
      </c>
      <c r="I168" s="12" t="s">
        <v>555</v>
      </c>
      <c r="J168" s="12" t="s">
        <v>647</v>
      </c>
      <c r="K168" s="12" t="s">
        <v>492</v>
      </c>
      <c r="L168" s="12" t="s">
        <v>273</v>
      </c>
      <c r="M168" s="12">
        <v>1</v>
      </c>
      <c r="N168" s="12" t="s">
        <v>550</v>
      </c>
      <c r="O168" s="12" t="s">
        <v>342</v>
      </c>
      <c r="P168" s="12" t="s">
        <v>276</v>
      </c>
      <c r="Q168" s="12" t="s">
        <v>356</v>
      </c>
      <c r="R168" s="12" t="s">
        <v>278</v>
      </c>
      <c r="S168" s="12" t="s">
        <v>278</v>
      </c>
      <c r="T168" s="12" t="s">
        <v>279</v>
      </c>
      <c r="U168" s="12" t="s">
        <v>280</v>
      </c>
      <c r="V168" s="12" t="s">
        <v>1438</v>
      </c>
      <c r="W168" s="12" t="s">
        <v>1438</v>
      </c>
      <c r="X168" s="12" t="s">
        <v>559</v>
      </c>
      <c r="Y168" s="12" t="s">
        <v>552</v>
      </c>
      <c r="Z168" s="12" t="s">
        <v>553</v>
      </c>
      <c r="AA168" s="12"/>
      <c r="AB168" s="12"/>
      <c r="AC168" s="15" t="s">
        <v>54</v>
      </c>
      <c r="AD168">
        <v>1</v>
      </c>
      <c r="AE168">
        <v>1</v>
      </c>
      <c r="AF168">
        <v>24</v>
      </c>
      <c r="AG168">
        <v>25</v>
      </c>
      <c r="AH168" t="s">
        <v>1604</v>
      </c>
      <c r="AI168">
        <v>24</v>
      </c>
    </row>
    <row r="169" spans="1:35">
      <c r="A169" t="str">
        <f t="shared" si="2"/>
        <v>130103300110042001</v>
      </c>
      <c r="B169" s="12" t="s">
        <v>546</v>
      </c>
      <c r="C169" s="12" t="s">
        <v>48</v>
      </c>
      <c r="D169" s="12" t="s">
        <v>648</v>
      </c>
      <c r="E169" s="12" t="s">
        <v>268</v>
      </c>
      <c r="F169" s="12" t="s">
        <v>49</v>
      </c>
      <c r="G169" s="12" t="s">
        <v>350</v>
      </c>
      <c r="H169" s="12" t="s">
        <v>282</v>
      </c>
      <c r="I169" s="12" t="s">
        <v>548</v>
      </c>
      <c r="J169" s="12" t="s">
        <v>649</v>
      </c>
      <c r="K169" s="12" t="s">
        <v>492</v>
      </c>
      <c r="L169" s="12" t="s">
        <v>273</v>
      </c>
      <c r="M169" s="12">
        <v>2</v>
      </c>
      <c r="N169" s="12" t="s">
        <v>550</v>
      </c>
      <c r="O169" s="12" t="s">
        <v>342</v>
      </c>
      <c r="P169" s="12" t="s">
        <v>276</v>
      </c>
      <c r="Q169" s="12" t="s">
        <v>356</v>
      </c>
      <c r="R169" s="12" t="s">
        <v>278</v>
      </c>
      <c r="S169" s="12" t="s">
        <v>278</v>
      </c>
      <c r="T169" s="12" t="s">
        <v>279</v>
      </c>
      <c r="U169" s="12" t="s">
        <v>280</v>
      </c>
      <c r="V169" s="12" t="s">
        <v>1439</v>
      </c>
      <c r="W169" s="12" t="s">
        <v>1439</v>
      </c>
      <c r="X169" s="12" t="s">
        <v>650</v>
      </c>
      <c r="Y169" s="12" t="s">
        <v>552</v>
      </c>
      <c r="Z169" s="12" t="s">
        <v>553</v>
      </c>
      <c r="AA169" s="12"/>
      <c r="AB169" s="12"/>
      <c r="AC169" s="15" t="s">
        <v>55</v>
      </c>
      <c r="AD169">
        <v>2</v>
      </c>
      <c r="AE169">
        <v>3</v>
      </c>
      <c r="AF169">
        <v>98</v>
      </c>
      <c r="AG169">
        <v>101</v>
      </c>
      <c r="AH169" t="s">
        <v>1653</v>
      </c>
      <c r="AI169">
        <v>49</v>
      </c>
    </row>
    <row r="170" spans="1:35">
      <c r="A170" t="str">
        <f t="shared" si="2"/>
        <v>130103300110042002</v>
      </c>
      <c r="B170" s="12" t="s">
        <v>546</v>
      </c>
      <c r="C170" s="12" t="s">
        <v>48</v>
      </c>
      <c r="D170" s="12" t="s">
        <v>648</v>
      </c>
      <c r="E170" s="12" t="s">
        <v>268</v>
      </c>
      <c r="F170" s="12" t="s">
        <v>50</v>
      </c>
      <c r="G170" s="12" t="s">
        <v>350</v>
      </c>
      <c r="H170" s="12" t="s">
        <v>282</v>
      </c>
      <c r="I170" s="12" t="s">
        <v>555</v>
      </c>
      <c r="J170" s="12" t="s">
        <v>651</v>
      </c>
      <c r="K170" s="12" t="s">
        <v>492</v>
      </c>
      <c r="L170" s="12" t="s">
        <v>273</v>
      </c>
      <c r="M170" s="12">
        <v>3</v>
      </c>
      <c r="N170" s="12" t="s">
        <v>550</v>
      </c>
      <c r="O170" s="12" t="s">
        <v>342</v>
      </c>
      <c r="P170" s="12" t="s">
        <v>276</v>
      </c>
      <c r="Q170" s="12" t="s">
        <v>356</v>
      </c>
      <c r="R170" s="12" t="s">
        <v>278</v>
      </c>
      <c r="S170" s="12" t="s">
        <v>278</v>
      </c>
      <c r="T170" s="12" t="s">
        <v>279</v>
      </c>
      <c r="U170" s="12" t="s">
        <v>280</v>
      </c>
      <c r="V170" s="12" t="s">
        <v>1439</v>
      </c>
      <c r="W170" s="12" t="s">
        <v>1439</v>
      </c>
      <c r="X170" s="12" t="s">
        <v>640</v>
      </c>
      <c r="Y170" s="12" t="s">
        <v>552</v>
      </c>
      <c r="Z170" s="12" t="s">
        <v>553</v>
      </c>
      <c r="AA170" s="12"/>
      <c r="AB170" s="12"/>
      <c r="AC170" s="15" t="s">
        <v>55</v>
      </c>
      <c r="AD170">
        <v>3</v>
      </c>
      <c r="AE170">
        <v>5</v>
      </c>
      <c r="AF170">
        <v>140</v>
      </c>
      <c r="AG170">
        <v>145</v>
      </c>
      <c r="AH170" t="s">
        <v>1699</v>
      </c>
      <c r="AI170">
        <v>46.666666666666664</v>
      </c>
    </row>
    <row r="171" spans="1:35">
      <c r="A171" t="str">
        <f t="shared" si="2"/>
        <v>130103300110042003</v>
      </c>
      <c r="B171" s="12" t="s">
        <v>546</v>
      </c>
      <c r="C171" s="12" t="s">
        <v>48</v>
      </c>
      <c r="D171" s="12" t="s">
        <v>648</v>
      </c>
      <c r="E171" s="12" t="s">
        <v>268</v>
      </c>
      <c r="F171" s="12" t="s">
        <v>51</v>
      </c>
      <c r="G171" s="12" t="s">
        <v>350</v>
      </c>
      <c r="H171" s="12" t="s">
        <v>282</v>
      </c>
      <c r="I171" s="12" t="s">
        <v>555</v>
      </c>
      <c r="J171" s="12" t="s">
        <v>652</v>
      </c>
      <c r="K171" s="12" t="s">
        <v>492</v>
      </c>
      <c r="L171" s="12" t="s">
        <v>273</v>
      </c>
      <c r="M171" s="12">
        <v>3</v>
      </c>
      <c r="N171" s="12" t="s">
        <v>550</v>
      </c>
      <c r="O171" s="12" t="s">
        <v>342</v>
      </c>
      <c r="P171" s="12" t="s">
        <v>276</v>
      </c>
      <c r="Q171" s="12" t="s">
        <v>356</v>
      </c>
      <c r="R171" s="12" t="s">
        <v>278</v>
      </c>
      <c r="S171" s="12" t="s">
        <v>278</v>
      </c>
      <c r="T171" s="12" t="s">
        <v>279</v>
      </c>
      <c r="U171" s="12" t="s">
        <v>280</v>
      </c>
      <c r="V171" s="12" t="s">
        <v>1439</v>
      </c>
      <c r="W171" s="12" t="s">
        <v>1439</v>
      </c>
      <c r="X171" s="12" t="s">
        <v>642</v>
      </c>
      <c r="Y171" s="12" t="s">
        <v>552</v>
      </c>
      <c r="Z171" s="12" t="s">
        <v>553</v>
      </c>
      <c r="AA171" s="12"/>
      <c r="AB171" s="12"/>
      <c r="AC171" s="15" t="s">
        <v>55</v>
      </c>
      <c r="AD171">
        <v>3</v>
      </c>
      <c r="AE171">
        <v>5</v>
      </c>
      <c r="AF171">
        <v>235</v>
      </c>
      <c r="AG171">
        <v>240</v>
      </c>
      <c r="AH171" t="s">
        <v>1622</v>
      </c>
      <c r="AI171">
        <v>78.333333333333329</v>
      </c>
    </row>
    <row r="172" spans="1:35">
      <c r="A172" t="str">
        <f t="shared" si="2"/>
        <v>130103300110042004</v>
      </c>
      <c r="B172" s="12" t="s">
        <v>546</v>
      </c>
      <c r="C172" s="12" t="s">
        <v>48</v>
      </c>
      <c r="D172" s="12" t="s">
        <v>648</v>
      </c>
      <c r="E172" s="12" t="s">
        <v>268</v>
      </c>
      <c r="F172" s="12" t="s">
        <v>53</v>
      </c>
      <c r="G172" s="12" t="s">
        <v>350</v>
      </c>
      <c r="H172" s="12" t="s">
        <v>282</v>
      </c>
      <c r="I172" s="12" t="s">
        <v>555</v>
      </c>
      <c r="J172" s="12" t="s">
        <v>653</v>
      </c>
      <c r="K172" s="12" t="s">
        <v>492</v>
      </c>
      <c r="L172" s="12" t="s">
        <v>273</v>
      </c>
      <c r="M172" s="12">
        <v>2</v>
      </c>
      <c r="N172" s="12" t="s">
        <v>578</v>
      </c>
      <c r="O172" s="12" t="s">
        <v>342</v>
      </c>
      <c r="P172" s="12" t="s">
        <v>276</v>
      </c>
      <c r="Q172" s="12" t="s">
        <v>356</v>
      </c>
      <c r="R172" s="12" t="s">
        <v>398</v>
      </c>
      <c r="S172" s="12" t="s">
        <v>1403</v>
      </c>
      <c r="T172" s="12" t="s">
        <v>279</v>
      </c>
      <c r="U172" s="12" t="s">
        <v>280</v>
      </c>
      <c r="V172" s="12" t="s">
        <v>1439</v>
      </c>
      <c r="W172" s="12" t="s">
        <v>1439</v>
      </c>
      <c r="X172" s="12" t="s">
        <v>579</v>
      </c>
      <c r="Y172" s="12" t="s">
        <v>552</v>
      </c>
      <c r="Z172" s="12" t="s">
        <v>553</v>
      </c>
      <c r="AA172" s="12"/>
      <c r="AB172" s="12"/>
      <c r="AC172" s="15" t="s">
        <v>55</v>
      </c>
      <c r="AD172">
        <v>2</v>
      </c>
      <c r="AE172">
        <v>3</v>
      </c>
      <c r="AF172">
        <v>23</v>
      </c>
      <c r="AG172">
        <v>26</v>
      </c>
      <c r="AH172" t="s">
        <v>1575</v>
      </c>
      <c r="AI172">
        <v>11.5</v>
      </c>
    </row>
    <row r="173" spans="1:35">
      <c r="A173" t="str">
        <f t="shared" si="2"/>
        <v>130103300110043001</v>
      </c>
      <c r="B173" s="12" t="s">
        <v>546</v>
      </c>
      <c r="C173" s="12" t="s">
        <v>48</v>
      </c>
      <c r="D173" s="12" t="s">
        <v>183</v>
      </c>
      <c r="E173" s="12" t="s">
        <v>268</v>
      </c>
      <c r="F173" s="12" t="s">
        <v>49</v>
      </c>
      <c r="G173" s="12" t="s">
        <v>350</v>
      </c>
      <c r="H173" s="12" t="s">
        <v>282</v>
      </c>
      <c r="I173" s="12" t="s">
        <v>555</v>
      </c>
      <c r="J173" s="12" t="s">
        <v>654</v>
      </c>
      <c r="K173" s="12" t="s">
        <v>492</v>
      </c>
      <c r="L173" s="12" t="s">
        <v>273</v>
      </c>
      <c r="M173" s="12">
        <v>2</v>
      </c>
      <c r="N173" s="12" t="s">
        <v>550</v>
      </c>
      <c r="O173" s="12" t="s">
        <v>342</v>
      </c>
      <c r="P173" s="12" t="s">
        <v>276</v>
      </c>
      <c r="Q173" s="12" t="s">
        <v>356</v>
      </c>
      <c r="R173" s="12" t="s">
        <v>278</v>
      </c>
      <c r="S173" s="12" t="s">
        <v>278</v>
      </c>
      <c r="T173" s="12" t="s">
        <v>279</v>
      </c>
      <c r="U173" s="12" t="s">
        <v>280</v>
      </c>
      <c r="V173" s="12" t="s">
        <v>1440</v>
      </c>
      <c r="W173" s="12" t="s">
        <v>1440</v>
      </c>
      <c r="X173" s="12" t="s">
        <v>640</v>
      </c>
      <c r="Y173" s="12" t="s">
        <v>552</v>
      </c>
      <c r="Z173" s="12" t="s">
        <v>553</v>
      </c>
      <c r="AA173" s="12"/>
      <c r="AB173" s="12"/>
      <c r="AC173" s="15" t="s">
        <v>55</v>
      </c>
      <c r="AD173">
        <v>2</v>
      </c>
      <c r="AE173">
        <v>4</v>
      </c>
      <c r="AF173">
        <v>87</v>
      </c>
      <c r="AG173">
        <v>91</v>
      </c>
      <c r="AH173" t="s">
        <v>1599</v>
      </c>
      <c r="AI173">
        <v>43.5</v>
      </c>
    </row>
    <row r="174" spans="1:35">
      <c r="A174" t="str">
        <f t="shared" si="2"/>
        <v>130103300110043002</v>
      </c>
      <c r="B174" s="12" t="s">
        <v>546</v>
      </c>
      <c r="C174" s="12" t="s">
        <v>48</v>
      </c>
      <c r="D174" s="12" t="s">
        <v>183</v>
      </c>
      <c r="E174" s="12" t="s">
        <v>268</v>
      </c>
      <c r="F174" s="12" t="s">
        <v>50</v>
      </c>
      <c r="G174" s="12" t="s">
        <v>350</v>
      </c>
      <c r="H174" s="12" t="s">
        <v>282</v>
      </c>
      <c r="I174" s="12" t="s">
        <v>555</v>
      </c>
      <c r="J174" s="12" t="s">
        <v>655</v>
      </c>
      <c r="K174" s="12" t="s">
        <v>492</v>
      </c>
      <c r="L174" s="12" t="s">
        <v>273</v>
      </c>
      <c r="M174" s="12">
        <v>2</v>
      </c>
      <c r="N174" s="12" t="s">
        <v>550</v>
      </c>
      <c r="O174" s="12" t="s">
        <v>342</v>
      </c>
      <c r="P174" s="12" t="s">
        <v>276</v>
      </c>
      <c r="Q174" s="12" t="s">
        <v>356</v>
      </c>
      <c r="R174" s="12" t="s">
        <v>278</v>
      </c>
      <c r="S174" s="12" t="s">
        <v>278</v>
      </c>
      <c r="T174" s="12" t="s">
        <v>279</v>
      </c>
      <c r="U174" s="12" t="s">
        <v>280</v>
      </c>
      <c r="V174" s="12" t="s">
        <v>1440</v>
      </c>
      <c r="W174" s="12" t="s">
        <v>1440</v>
      </c>
      <c r="X174" s="12" t="s">
        <v>642</v>
      </c>
      <c r="Y174" s="12" t="s">
        <v>552</v>
      </c>
      <c r="Z174" s="12" t="s">
        <v>553</v>
      </c>
      <c r="AA174" s="12"/>
      <c r="AB174" s="12"/>
      <c r="AC174" s="15" t="s">
        <v>55</v>
      </c>
      <c r="AD174">
        <v>2</v>
      </c>
      <c r="AE174">
        <v>2</v>
      </c>
      <c r="AF174">
        <v>127</v>
      </c>
      <c r="AG174">
        <v>129</v>
      </c>
      <c r="AH174" t="s">
        <v>1616</v>
      </c>
      <c r="AI174">
        <v>63.5</v>
      </c>
    </row>
    <row r="175" spans="1:35">
      <c r="A175" t="str">
        <f t="shared" si="2"/>
        <v>130103300110045001</v>
      </c>
      <c r="B175" s="12" t="s">
        <v>546</v>
      </c>
      <c r="C175" s="12" t="s">
        <v>48</v>
      </c>
      <c r="D175" s="12" t="s">
        <v>159</v>
      </c>
      <c r="E175" s="12" t="s">
        <v>268</v>
      </c>
      <c r="F175" s="12" t="s">
        <v>52</v>
      </c>
      <c r="G175" s="12" t="s">
        <v>350</v>
      </c>
      <c r="H175" s="12" t="s">
        <v>282</v>
      </c>
      <c r="I175" s="12" t="s">
        <v>548</v>
      </c>
      <c r="J175" s="12" t="s">
        <v>656</v>
      </c>
      <c r="K175" s="12" t="s">
        <v>492</v>
      </c>
      <c r="L175" s="12" t="s">
        <v>273</v>
      </c>
      <c r="M175" s="12">
        <v>4</v>
      </c>
      <c r="N175" s="12" t="s">
        <v>550</v>
      </c>
      <c r="O175" s="12" t="s">
        <v>342</v>
      </c>
      <c r="P175" s="12" t="s">
        <v>276</v>
      </c>
      <c r="Q175" s="12" t="s">
        <v>356</v>
      </c>
      <c r="R175" s="12" t="s">
        <v>278</v>
      </c>
      <c r="S175" s="12" t="s">
        <v>278</v>
      </c>
      <c r="T175" s="12" t="s">
        <v>279</v>
      </c>
      <c r="U175" s="12" t="s">
        <v>280</v>
      </c>
      <c r="V175" s="12" t="s">
        <v>1441</v>
      </c>
      <c r="W175" s="12" t="s">
        <v>1441</v>
      </c>
      <c r="X175" s="12" t="s">
        <v>650</v>
      </c>
      <c r="Y175" s="12" t="s">
        <v>552</v>
      </c>
      <c r="Z175" s="12" t="s">
        <v>553</v>
      </c>
      <c r="AA175" s="12"/>
      <c r="AB175" s="12"/>
      <c r="AC175" s="15" t="s">
        <v>55</v>
      </c>
      <c r="AD175">
        <v>4</v>
      </c>
      <c r="AE175">
        <v>1</v>
      </c>
      <c r="AF175">
        <v>123</v>
      </c>
      <c r="AG175">
        <v>124</v>
      </c>
      <c r="AH175" t="s">
        <v>1606</v>
      </c>
      <c r="AI175">
        <v>30.75</v>
      </c>
    </row>
    <row r="176" spans="1:35">
      <c r="A176" t="str">
        <f t="shared" si="2"/>
        <v>130103300110046001</v>
      </c>
      <c r="B176" s="12" t="s">
        <v>546</v>
      </c>
      <c r="C176" s="12" t="s">
        <v>48</v>
      </c>
      <c r="D176" s="12" t="s">
        <v>230</v>
      </c>
      <c r="E176" s="12" t="s">
        <v>268</v>
      </c>
      <c r="F176" s="12" t="s">
        <v>49</v>
      </c>
      <c r="G176" s="12" t="s">
        <v>350</v>
      </c>
      <c r="H176" s="12" t="s">
        <v>282</v>
      </c>
      <c r="I176" s="12" t="s">
        <v>555</v>
      </c>
      <c r="J176" s="12" t="s">
        <v>657</v>
      </c>
      <c r="K176" s="12" t="s">
        <v>492</v>
      </c>
      <c r="L176" s="12" t="s">
        <v>273</v>
      </c>
      <c r="M176" s="12">
        <v>1</v>
      </c>
      <c r="N176" s="12" t="s">
        <v>658</v>
      </c>
      <c r="O176" s="12" t="s">
        <v>342</v>
      </c>
      <c r="P176" s="12" t="s">
        <v>276</v>
      </c>
      <c r="Q176" s="12" t="s">
        <v>356</v>
      </c>
      <c r="R176" s="12" t="s">
        <v>278</v>
      </c>
      <c r="S176" s="12" t="s">
        <v>278</v>
      </c>
      <c r="T176" s="12" t="s">
        <v>279</v>
      </c>
      <c r="U176" s="12" t="s">
        <v>280</v>
      </c>
      <c r="V176" s="12" t="s">
        <v>1442</v>
      </c>
      <c r="W176" s="12" t="s">
        <v>1442</v>
      </c>
      <c r="X176" s="12" t="s">
        <v>595</v>
      </c>
      <c r="Y176" s="12" t="s">
        <v>552</v>
      </c>
      <c r="Z176" s="12" t="s">
        <v>553</v>
      </c>
      <c r="AA176" s="12"/>
      <c r="AB176" s="12"/>
      <c r="AC176" s="15" t="s">
        <v>55</v>
      </c>
      <c r="AD176">
        <v>1</v>
      </c>
      <c r="AE176">
        <v>2</v>
      </c>
      <c r="AF176">
        <v>85</v>
      </c>
      <c r="AG176">
        <v>87</v>
      </c>
      <c r="AH176" t="s">
        <v>1625</v>
      </c>
      <c r="AI176">
        <v>85</v>
      </c>
    </row>
    <row r="177" spans="1:35">
      <c r="A177" t="str">
        <f t="shared" si="2"/>
        <v>130103300110046002</v>
      </c>
      <c r="B177" s="12" t="s">
        <v>546</v>
      </c>
      <c r="C177" s="12" t="s">
        <v>48</v>
      </c>
      <c r="D177" s="12" t="s">
        <v>230</v>
      </c>
      <c r="E177" s="12" t="s">
        <v>268</v>
      </c>
      <c r="F177" s="12" t="s">
        <v>50</v>
      </c>
      <c r="G177" s="12" t="s">
        <v>350</v>
      </c>
      <c r="H177" s="12" t="s">
        <v>282</v>
      </c>
      <c r="I177" s="12" t="s">
        <v>555</v>
      </c>
      <c r="J177" s="12" t="s">
        <v>659</v>
      </c>
      <c r="K177" s="12" t="s">
        <v>492</v>
      </c>
      <c r="L177" s="12" t="s">
        <v>273</v>
      </c>
      <c r="M177" s="12">
        <v>1</v>
      </c>
      <c r="N177" s="12" t="s">
        <v>658</v>
      </c>
      <c r="O177" s="12" t="s">
        <v>342</v>
      </c>
      <c r="P177" s="12" t="s">
        <v>276</v>
      </c>
      <c r="Q177" s="12" t="s">
        <v>356</v>
      </c>
      <c r="R177" s="12" t="s">
        <v>278</v>
      </c>
      <c r="S177" s="12" t="s">
        <v>278</v>
      </c>
      <c r="T177" s="12" t="s">
        <v>279</v>
      </c>
      <c r="U177" s="12" t="s">
        <v>280</v>
      </c>
      <c r="V177" s="12" t="s">
        <v>1442</v>
      </c>
      <c r="W177" s="12" t="s">
        <v>1442</v>
      </c>
      <c r="X177" s="12" t="s">
        <v>597</v>
      </c>
      <c r="Y177" s="12" t="s">
        <v>552</v>
      </c>
      <c r="Z177" s="12" t="s">
        <v>553</v>
      </c>
      <c r="AA177" s="12"/>
      <c r="AB177" s="12"/>
      <c r="AC177" s="15" t="s">
        <v>55</v>
      </c>
      <c r="AD177">
        <v>1</v>
      </c>
      <c r="AE177">
        <v>4</v>
      </c>
      <c r="AF177">
        <v>125</v>
      </c>
      <c r="AG177">
        <v>129</v>
      </c>
      <c r="AH177" t="s">
        <v>1615</v>
      </c>
      <c r="AI177">
        <v>125</v>
      </c>
    </row>
    <row r="178" spans="1:35">
      <c r="A178" t="str">
        <f t="shared" si="2"/>
        <v>130103300110047001</v>
      </c>
      <c r="B178" s="12" t="s">
        <v>546</v>
      </c>
      <c r="C178" s="12" t="s">
        <v>48</v>
      </c>
      <c r="D178" s="12" t="s">
        <v>207</v>
      </c>
      <c r="E178" s="12" t="s">
        <v>268</v>
      </c>
      <c r="F178" s="12" t="s">
        <v>49</v>
      </c>
      <c r="G178" s="12" t="s">
        <v>350</v>
      </c>
      <c r="H178" s="12" t="s">
        <v>282</v>
      </c>
      <c r="I178" s="12" t="s">
        <v>555</v>
      </c>
      <c r="J178" s="12" t="s">
        <v>660</v>
      </c>
      <c r="K178" s="12" t="s">
        <v>492</v>
      </c>
      <c r="L178" s="12" t="s">
        <v>273</v>
      </c>
      <c r="M178" s="12">
        <v>1</v>
      </c>
      <c r="N178" s="12" t="s">
        <v>550</v>
      </c>
      <c r="O178" s="12" t="s">
        <v>342</v>
      </c>
      <c r="P178" s="12" t="s">
        <v>276</v>
      </c>
      <c r="Q178" s="12" t="s">
        <v>356</v>
      </c>
      <c r="R178" s="12" t="s">
        <v>278</v>
      </c>
      <c r="S178" s="12" t="s">
        <v>278</v>
      </c>
      <c r="T178" s="12" t="s">
        <v>279</v>
      </c>
      <c r="U178" s="12" t="s">
        <v>280</v>
      </c>
      <c r="V178" s="12" t="s">
        <v>1443</v>
      </c>
      <c r="W178" s="12" t="s">
        <v>1443</v>
      </c>
      <c r="X178" s="12" t="s">
        <v>595</v>
      </c>
      <c r="Y178" s="12" t="s">
        <v>552</v>
      </c>
      <c r="Z178" s="12" t="s">
        <v>553</v>
      </c>
      <c r="AA178" s="12"/>
      <c r="AB178" s="12"/>
      <c r="AC178" s="15" t="s">
        <v>55</v>
      </c>
      <c r="AD178">
        <v>1</v>
      </c>
      <c r="AE178">
        <v>3</v>
      </c>
      <c r="AF178">
        <v>135</v>
      </c>
      <c r="AG178">
        <v>138</v>
      </c>
      <c r="AH178" t="s">
        <v>1700</v>
      </c>
      <c r="AI178">
        <v>135</v>
      </c>
    </row>
    <row r="179" spans="1:35">
      <c r="A179" t="str">
        <f t="shared" si="2"/>
        <v>130103300110047002</v>
      </c>
      <c r="B179" s="12" t="s">
        <v>546</v>
      </c>
      <c r="C179" s="12" t="s">
        <v>48</v>
      </c>
      <c r="D179" s="12" t="s">
        <v>207</v>
      </c>
      <c r="E179" s="12" t="s">
        <v>268</v>
      </c>
      <c r="F179" s="12" t="s">
        <v>50</v>
      </c>
      <c r="G179" s="12" t="s">
        <v>350</v>
      </c>
      <c r="H179" s="12" t="s">
        <v>282</v>
      </c>
      <c r="I179" s="12" t="s">
        <v>555</v>
      </c>
      <c r="J179" s="12" t="s">
        <v>661</v>
      </c>
      <c r="K179" s="12" t="s">
        <v>492</v>
      </c>
      <c r="L179" s="12" t="s">
        <v>273</v>
      </c>
      <c r="M179" s="12">
        <v>1</v>
      </c>
      <c r="N179" s="12" t="s">
        <v>550</v>
      </c>
      <c r="O179" s="12" t="s">
        <v>342</v>
      </c>
      <c r="P179" s="12" t="s">
        <v>276</v>
      </c>
      <c r="Q179" s="12" t="s">
        <v>356</v>
      </c>
      <c r="R179" s="12" t="s">
        <v>278</v>
      </c>
      <c r="S179" s="12" t="s">
        <v>278</v>
      </c>
      <c r="T179" s="12" t="s">
        <v>279</v>
      </c>
      <c r="U179" s="12" t="s">
        <v>280</v>
      </c>
      <c r="V179" s="12" t="s">
        <v>1443</v>
      </c>
      <c r="W179" s="12" t="s">
        <v>1443</v>
      </c>
      <c r="X179" s="12" t="s">
        <v>597</v>
      </c>
      <c r="Y179" s="12" t="s">
        <v>552</v>
      </c>
      <c r="Z179" s="12" t="s">
        <v>553</v>
      </c>
      <c r="AA179" s="12"/>
      <c r="AB179" s="12"/>
      <c r="AC179" s="15" t="s">
        <v>55</v>
      </c>
      <c r="AD179">
        <v>1</v>
      </c>
      <c r="AE179">
        <v>7</v>
      </c>
      <c r="AF179">
        <v>166</v>
      </c>
      <c r="AG179">
        <v>173</v>
      </c>
      <c r="AH179" t="s">
        <v>1683</v>
      </c>
      <c r="AI179">
        <v>166</v>
      </c>
    </row>
    <row r="180" spans="1:35">
      <c r="A180" t="str">
        <f t="shared" si="2"/>
        <v>130103300110049001</v>
      </c>
      <c r="B180" s="12" t="s">
        <v>546</v>
      </c>
      <c r="C180" s="12" t="s">
        <v>48</v>
      </c>
      <c r="D180" s="12" t="s">
        <v>184</v>
      </c>
      <c r="E180" s="12" t="s">
        <v>268</v>
      </c>
      <c r="F180" s="12" t="s">
        <v>49</v>
      </c>
      <c r="G180" s="12" t="s">
        <v>350</v>
      </c>
      <c r="H180" s="12" t="s">
        <v>282</v>
      </c>
      <c r="I180" s="12" t="s">
        <v>555</v>
      </c>
      <c r="J180" s="12" t="s">
        <v>662</v>
      </c>
      <c r="K180" s="12" t="s">
        <v>492</v>
      </c>
      <c r="L180" s="12" t="s">
        <v>273</v>
      </c>
      <c r="M180" s="12">
        <v>2</v>
      </c>
      <c r="N180" s="12" t="s">
        <v>550</v>
      </c>
      <c r="O180" s="12" t="s">
        <v>342</v>
      </c>
      <c r="P180" s="12" t="s">
        <v>276</v>
      </c>
      <c r="Q180" s="12" t="s">
        <v>356</v>
      </c>
      <c r="R180" s="12" t="s">
        <v>278</v>
      </c>
      <c r="S180" s="12" t="s">
        <v>278</v>
      </c>
      <c r="T180" s="12" t="s">
        <v>279</v>
      </c>
      <c r="U180" s="12" t="s">
        <v>280</v>
      </c>
      <c r="V180" s="12" t="s">
        <v>1444</v>
      </c>
      <c r="W180" s="12" t="s">
        <v>1444</v>
      </c>
      <c r="X180" s="12" t="s">
        <v>640</v>
      </c>
      <c r="Y180" s="12" t="s">
        <v>552</v>
      </c>
      <c r="Z180" s="12" t="s">
        <v>553</v>
      </c>
      <c r="AA180" s="12"/>
      <c r="AB180" s="12"/>
      <c r="AC180" s="15" t="s">
        <v>55</v>
      </c>
      <c r="AD180">
        <v>2</v>
      </c>
      <c r="AE180">
        <v>0</v>
      </c>
      <c r="AF180">
        <v>83</v>
      </c>
      <c r="AG180">
        <v>83</v>
      </c>
      <c r="AH180" t="s">
        <v>1565</v>
      </c>
      <c r="AI180">
        <v>41.5</v>
      </c>
    </row>
    <row r="181" spans="1:35">
      <c r="A181" t="str">
        <f t="shared" si="2"/>
        <v>130103300110049002</v>
      </c>
      <c r="B181" s="12" t="s">
        <v>546</v>
      </c>
      <c r="C181" s="12" t="s">
        <v>48</v>
      </c>
      <c r="D181" s="12" t="s">
        <v>184</v>
      </c>
      <c r="E181" s="12" t="s">
        <v>268</v>
      </c>
      <c r="F181" s="12" t="s">
        <v>50</v>
      </c>
      <c r="G181" s="12" t="s">
        <v>350</v>
      </c>
      <c r="H181" s="12" t="s">
        <v>282</v>
      </c>
      <c r="I181" s="12" t="s">
        <v>555</v>
      </c>
      <c r="J181" s="12" t="s">
        <v>663</v>
      </c>
      <c r="K181" s="12" t="s">
        <v>492</v>
      </c>
      <c r="L181" s="12" t="s">
        <v>273</v>
      </c>
      <c r="M181" s="12">
        <v>2</v>
      </c>
      <c r="N181" s="12" t="s">
        <v>550</v>
      </c>
      <c r="O181" s="12" t="s">
        <v>342</v>
      </c>
      <c r="P181" s="12" t="s">
        <v>276</v>
      </c>
      <c r="Q181" s="12" t="s">
        <v>356</v>
      </c>
      <c r="R181" s="12" t="s">
        <v>278</v>
      </c>
      <c r="S181" s="12" t="s">
        <v>278</v>
      </c>
      <c r="T181" s="12" t="s">
        <v>279</v>
      </c>
      <c r="U181" s="12" t="s">
        <v>280</v>
      </c>
      <c r="V181" s="12" t="s">
        <v>1444</v>
      </c>
      <c r="W181" s="12" t="s">
        <v>1444</v>
      </c>
      <c r="X181" s="12" t="s">
        <v>642</v>
      </c>
      <c r="Y181" s="12" t="s">
        <v>552</v>
      </c>
      <c r="Z181" s="12" t="s">
        <v>553</v>
      </c>
      <c r="AA181" s="12"/>
      <c r="AB181" s="12"/>
      <c r="AC181" s="15" t="s">
        <v>55</v>
      </c>
      <c r="AD181">
        <v>2</v>
      </c>
      <c r="AE181">
        <v>3</v>
      </c>
      <c r="AF181">
        <v>111</v>
      </c>
      <c r="AG181">
        <v>114</v>
      </c>
      <c r="AH181" t="s">
        <v>1610</v>
      </c>
      <c r="AI181">
        <v>55.5</v>
      </c>
    </row>
    <row r="182" spans="1:35">
      <c r="A182" t="str">
        <f t="shared" si="2"/>
        <v>130103300110050001</v>
      </c>
      <c r="B182" s="12" t="s">
        <v>546</v>
      </c>
      <c r="C182" s="12" t="s">
        <v>48</v>
      </c>
      <c r="D182" s="12" t="s">
        <v>185</v>
      </c>
      <c r="E182" s="12" t="s">
        <v>268</v>
      </c>
      <c r="F182" s="12" t="s">
        <v>49</v>
      </c>
      <c r="G182" s="12" t="s">
        <v>350</v>
      </c>
      <c r="H182" s="12" t="s">
        <v>282</v>
      </c>
      <c r="I182" s="12" t="s">
        <v>548</v>
      </c>
      <c r="J182" s="12" t="s">
        <v>664</v>
      </c>
      <c r="K182" s="12" t="s">
        <v>492</v>
      </c>
      <c r="L182" s="12" t="s">
        <v>273</v>
      </c>
      <c r="M182" s="12">
        <v>3</v>
      </c>
      <c r="N182" s="12" t="s">
        <v>550</v>
      </c>
      <c r="O182" s="12" t="s">
        <v>342</v>
      </c>
      <c r="P182" s="12" t="s">
        <v>276</v>
      </c>
      <c r="Q182" s="12" t="s">
        <v>356</v>
      </c>
      <c r="R182" s="12" t="s">
        <v>278</v>
      </c>
      <c r="S182" s="12" t="s">
        <v>278</v>
      </c>
      <c r="T182" s="12" t="s">
        <v>279</v>
      </c>
      <c r="U182" s="12" t="s">
        <v>280</v>
      </c>
      <c r="V182" s="12" t="s">
        <v>1445</v>
      </c>
      <c r="W182" s="12" t="s">
        <v>1445</v>
      </c>
      <c r="X182" s="12" t="s">
        <v>665</v>
      </c>
      <c r="Y182" s="12" t="s">
        <v>552</v>
      </c>
      <c r="Z182" s="12" t="s">
        <v>553</v>
      </c>
      <c r="AA182" s="12"/>
      <c r="AB182" s="12"/>
      <c r="AC182" s="15" t="s">
        <v>55</v>
      </c>
      <c r="AD182">
        <v>3</v>
      </c>
      <c r="AE182">
        <v>0</v>
      </c>
      <c r="AF182">
        <v>58</v>
      </c>
      <c r="AG182">
        <v>58</v>
      </c>
      <c r="AH182" t="s">
        <v>1567</v>
      </c>
      <c r="AI182">
        <v>19.333333333333332</v>
      </c>
    </row>
    <row r="183" spans="1:35">
      <c r="A183" t="str">
        <f t="shared" si="2"/>
        <v>130103300110050002</v>
      </c>
      <c r="B183" s="12" t="s">
        <v>546</v>
      </c>
      <c r="C183" s="12" t="s">
        <v>48</v>
      </c>
      <c r="D183" s="12" t="s">
        <v>185</v>
      </c>
      <c r="E183" s="12" t="s">
        <v>268</v>
      </c>
      <c r="F183" s="12" t="s">
        <v>50</v>
      </c>
      <c r="G183" s="12" t="s">
        <v>350</v>
      </c>
      <c r="H183" s="12" t="s">
        <v>282</v>
      </c>
      <c r="I183" s="12" t="s">
        <v>548</v>
      </c>
      <c r="J183" s="12" t="s">
        <v>666</v>
      </c>
      <c r="K183" s="12" t="s">
        <v>492</v>
      </c>
      <c r="L183" s="12" t="s">
        <v>273</v>
      </c>
      <c r="M183" s="12">
        <v>3</v>
      </c>
      <c r="N183" s="12" t="s">
        <v>550</v>
      </c>
      <c r="O183" s="12" t="s">
        <v>342</v>
      </c>
      <c r="P183" s="12" t="s">
        <v>276</v>
      </c>
      <c r="Q183" s="12" t="s">
        <v>356</v>
      </c>
      <c r="R183" s="12" t="s">
        <v>278</v>
      </c>
      <c r="S183" s="12" t="s">
        <v>278</v>
      </c>
      <c r="T183" s="12" t="s">
        <v>279</v>
      </c>
      <c r="U183" s="12" t="s">
        <v>280</v>
      </c>
      <c r="V183" s="12" t="s">
        <v>1445</v>
      </c>
      <c r="W183" s="12" t="s">
        <v>1445</v>
      </c>
      <c r="X183" s="12" t="s">
        <v>667</v>
      </c>
      <c r="Y183" s="12" t="s">
        <v>552</v>
      </c>
      <c r="Z183" s="12" t="s">
        <v>553</v>
      </c>
      <c r="AA183" s="12"/>
      <c r="AB183" s="12"/>
      <c r="AC183" s="15" t="s">
        <v>55</v>
      </c>
      <c r="AD183">
        <v>3</v>
      </c>
      <c r="AE183">
        <v>0</v>
      </c>
      <c r="AF183">
        <v>71</v>
      </c>
      <c r="AG183">
        <v>71</v>
      </c>
      <c r="AH183" t="s">
        <v>1604</v>
      </c>
      <c r="AI183">
        <v>23.666666666666668</v>
      </c>
    </row>
    <row r="184" spans="1:35">
      <c r="A184" t="str">
        <f t="shared" si="2"/>
        <v>130103300110051001</v>
      </c>
      <c r="B184" s="12" t="s">
        <v>546</v>
      </c>
      <c r="C184" s="12" t="s">
        <v>48</v>
      </c>
      <c r="D184" s="12" t="s">
        <v>160</v>
      </c>
      <c r="E184" s="12" t="s">
        <v>268</v>
      </c>
      <c r="F184" s="12" t="s">
        <v>49</v>
      </c>
      <c r="G184" s="12" t="s">
        <v>350</v>
      </c>
      <c r="H184" s="12" t="s">
        <v>282</v>
      </c>
      <c r="I184" s="12" t="s">
        <v>555</v>
      </c>
      <c r="J184" s="12" t="s">
        <v>668</v>
      </c>
      <c r="K184" s="12" t="s">
        <v>492</v>
      </c>
      <c r="L184" s="12" t="s">
        <v>273</v>
      </c>
      <c r="M184" s="12">
        <v>4</v>
      </c>
      <c r="N184" s="12" t="s">
        <v>550</v>
      </c>
      <c r="O184" s="12" t="s">
        <v>342</v>
      </c>
      <c r="P184" s="12" t="s">
        <v>276</v>
      </c>
      <c r="Q184" s="12" t="s">
        <v>356</v>
      </c>
      <c r="R184" s="12" t="s">
        <v>278</v>
      </c>
      <c r="S184" s="12" t="s">
        <v>278</v>
      </c>
      <c r="T184" s="12" t="s">
        <v>279</v>
      </c>
      <c r="U184" s="12" t="s">
        <v>280</v>
      </c>
      <c r="V184" s="12" t="s">
        <v>1446</v>
      </c>
      <c r="W184" s="12" t="s">
        <v>1446</v>
      </c>
      <c r="X184" s="12" t="s">
        <v>640</v>
      </c>
      <c r="Y184" s="12" t="s">
        <v>552</v>
      </c>
      <c r="Z184" s="12" t="s">
        <v>553</v>
      </c>
      <c r="AA184" s="12"/>
      <c r="AB184" s="12"/>
      <c r="AC184" s="15" t="s">
        <v>55</v>
      </c>
      <c r="AD184">
        <v>4</v>
      </c>
      <c r="AE184">
        <v>3</v>
      </c>
      <c r="AF184">
        <v>161</v>
      </c>
      <c r="AG184">
        <v>164</v>
      </c>
      <c r="AH184" t="s">
        <v>1576</v>
      </c>
      <c r="AI184">
        <v>40.25</v>
      </c>
    </row>
    <row r="185" spans="1:35">
      <c r="A185" t="str">
        <f t="shared" si="2"/>
        <v>130103300110051002</v>
      </c>
      <c r="B185" s="12" t="s">
        <v>546</v>
      </c>
      <c r="C185" s="12" t="s">
        <v>48</v>
      </c>
      <c r="D185" s="12" t="s">
        <v>160</v>
      </c>
      <c r="E185" s="12" t="s">
        <v>268</v>
      </c>
      <c r="F185" s="12" t="s">
        <v>50</v>
      </c>
      <c r="G185" s="12" t="s">
        <v>350</v>
      </c>
      <c r="H185" s="12" t="s">
        <v>282</v>
      </c>
      <c r="I185" s="12" t="s">
        <v>555</v>
      </c>
      <c r="J185" s="12" t="s">
        <v>669</v>
      </c>
      <c r="K185" s="12" t="s">
        <v>492</v>
      </c>
      <c r="L185" s="12" t="s">
        <v>273</v>
      </c>
      <c r="M185" s="12">
        <v>4</v>
      </c>
      <c r="N185" s="12" t="s">
        <v>550</v>
      </c>
      <c r="O185" s="12" t="s">
        <v>342</v>
      </c>
      <c r="P185" s="12" t="s">
        <v>276</v>
      </c>
      <c r="Q185" s="12" t="s">
        <v>356</v>
      </c>
      <c r="R185" s="12" t="s">
        <v>278</v>
      </c>
      <c r="S185" s="12" t="s">
        <v>278</v>
      </c>
      <c r="T185" s="12" t="s">
        <v>279</v>
      </c>
      <c r="U185" s="12" t="s">
        <v>280</v>
      </c>
      <c r="V185" s="12" t="s">
        <v>1446</v>
      </c>
      <c r="W185" s="12" t="s">
        <v>1446</v>
      </c>
      <c r="X185" s="12" t="s">
        <v>642</v>
      </c>
      <c r="Y185" s="12" t="s">
        <v>552</v>
      </c>
      <c r="Z185" s="12" t="s">
        <v>553</v>
      </c>
      <c r="AA185" s="12"/>
      <c r="AB185" s="12"/>
      <c r="AC185" s="15" t="s">
        <v>55</v>
      </c>
      <c r="AD185">
        <v>4</v>
      </c>
      <c r="AE185">
        <v>0</v>
      </c>
      <c r="AF185">
        <v>237</v>
      </c>
      <c r="AG185">
        <v>237</v>
      </c>
      <c r="AH185" t="s">
        <v>1611</v>
      </c>
      <c r="AI185">
        <v>59.25</v>
      </c>
    </row>
    <row r="186" spans="1:35">
      <c r="A186" t="str">
        <f t="shared" si="2"/>
        <v>130103300110052001</v>
      </c>
      <c r="B186" s="12" t="s">
        <v>546</v>
      </c>
      <c r="C186" s="12" t="s">
        <v>48</v>
      </c>
      <c r="D186" s="12" t="s">
        <v>86</v>
      </c>
      <c r="E186" s="12" t="s">
        <v>268</v>
      </c>
      <c r="F186" s="12" t="s">
        <v>49</v>
      </c>
      <c r="G186" s="12" t="s">
        <v>350</v>
      </c>
      <c r="H186" s="12" t="s">
        <v>282</v>
      </c>
      <c r="I186" s="12" t="s">
        <v>548</v>
      </c>
      <c r="J186" s="12" t="s">
        <v>670</v>
      </c>
      <c r="K186" s="12" t="s">
        <v>492</v>
      </c>
      <c r="L186" s="12" t="s">
        <v>273</v>
      </c>
      <c r="M186" s="12">
        <v>4</v>
      </c>
      <c r="N186" s="12" t="s">
        <v>550</v>
      </c>
      <c r="O186" s="12" t="s">
        <v>342</v>
      </c>
      <c r="P186" s="12" t="s">
        <v>276</v>
      </c>
      <c r="Q186" s="12" t="s">
        <v>356</v>
      </c>
      <c r="R186" s="12" t="s">
        <v>278</v>
      </c>
      <c r="S186" s="12" t="s">
        <v>278</v>
      </c>
      <c r="T186" s="12" t="s">
        <v>279</v>
      </c>
      <c r="U186" s="12" t="s">
        <v>280</v>
      </c>
      <c r="V186" s="12" t="s">
        <v>1447</v>
      </c>
      <c r="W186" s="12" t="s">
        <v>1447</v>
      </c>
      <c r="X186" s="12" t="s">
        <v>650</v>
      </c>
      <c r="Y186" s="12" t="s">
        <v>552</v>
      </c>
      <c r="Z186" s="12" t="s">
        <v>553</v>
      </c>
      <c r="AA186" s="12"/>
      <c r="AB186" s="12"/>
      <c r="AC186" s="15" t="s">
        <v>55</v>
      </c>
      <c r="AD186">
        <v>4</v>
      </c>
      <c r="AE186">
        <v>3</v>
      </c>
      <c r="AF186">
        <v>126</v>
      </c>
      <c r="AG186">
        <v>129</v>
      </c>
      <c r="AH186" t="s">
        <v>1577</v>
      </c>
      <c r="AI186">
        <v>31.5</v>
      </c>
    </row>
    <row r="187" spans="1:35">
      <c r="A187" t="str">
        <f t="shared" si="2"/>
        <v>130103300110052002</v>
      </c>
      <c r="B187" s="12" t="s">
        <v>546</v>
      </c>
      <c r="C187" s="12" t="s">
        <v>48</v>
      </c>
      <c r="D187" s="12" t="s">
        <v>86</v>
      </c>
      <c r="E187" s="12" t="s">
        <v>268</v>
      </c>
      <c r="F187" s="12" t="s">
        <v>50</v>
      </c>
      <c r="G187" s="12" t="s">
        <v>350</v>
      </c>
      <c r="H187" s="12" t="s">
        <v>282</v>
      </c>
      <c r="I187" s="12" t="s">
        <v>555</v>
      </c>
      <c r="J187" s="12" t="s">
        <v>671</v>
      </c>
      <c r="K187" s="12" t="s">
        <v>492</v>
      </c>
      <c r="L187" s="12" t="s">
        <v>273</v>
      </c>
      <c r="M187" s="12">
        <v>2</v>
      </c>
      <c r="N187" s="12" t="s">
        <v>578</v>
      </c>
      <c r="O187" s="12" t="s">
        <v>342</v>
      </c>
      <c r="P187" s="12" t="s">
        <v>276</v>
      </c>
      <c r="Q187" s="12" t="s">
        <v>356</v>
      </c>
      <c r="R187" s="12" t="s">
        <v>398</v>
      </c>
      <c r="S187" s="12" t="s">
        <v>1403</v>
      </c>
      <c r="T187" s="12" t="s">
        <v>279</v>
      </c>
      <c r="U187" s="12" t="s">
        <v>280</v>
      </c>
      <c r="V187" s="12" t="s">
        <v>1447</v>
      </c>
      <c r="W187" s="12" t="s">
        <v>1447</v>
      </c>
      <c r="X187" s="12" t="s">
        <v>579</v>
      </c>
      <c r="Y187" s="12" t="s">
        <v>552</v>
      </c>
      <c r="Z187" s="12" t="s">
        <v>553</v>
      </c>
      <c r="AA187" s="12"/>
      <c r="AB187" s="12"/>
      <c r="AC187" s="15" t="s">
        <v>55</v>
      </c>
      <c r="AD187">
        <v>2</v>
      </c>
      <c r="AE187">
        <v>2</v>
      </c>
      <c r="AF187">
        <v>12</v>
      </c>
      <c r="AG187">
        <v>14</v>
      </c>
      <c r="AH187" t="s">
        <v>1552</v>
      </c>
      <c r="AI187">
        <v>6</v>
      </c>
    </row>
    <row r="188" spans="1:35">
      <c r="A188" t="str">
        <f t="shared" si="2"/>
        <v>130103300110053001</v>
      </c>
      <c r="B188" s="12" t="s">
        <v>546</v>
      </c>
      <c r="C188" s="12" t="s">
        <v>48</v>
      </c>
      <c r="D188" s="12" t="s">
        <v>186</v>
      </c>
      <c r="E188" s="12" t="s">
        <v>268</v>
      </c>
      <c r="F188" s="12" t="s">
        <v>49</v>
      </c>
      <c r="G188" s="12" t="s">
        <v>350</v>
      </c>
      <c r="H188" s="12" t="s">
        <v>282</v>
      </c>
      <c r="I188" s="12" t="s">
        <v>555</v>
      </c>
      <c r="J188" s="12" t="s">
        <v>672</v>
      </c>
      <c r="K188" s="12" t="s">
        <v>492</v>
      </c>
      <c r="L188" s="12" t="s">
        <v>273</v>
      </c>
      <c r="M188" s="12">
        <v>1</v>
      </c>
      <c r="N188" s="12" t="s">
        <v>550</v>
      </c>
      <c r="O188" s="12" t="s">
        <v>342</v>
      </c>
      <c r="P188" s="12" t="s">
        <v>276</v>
      </c>
      <c r="Q188" s="12" t="s">
        <v>356</v>
      </c>
      <c r="R188" s="12" t="s">
        <v>278</v>
      </c>
      <c r="S188" s="12" t="s">
        <v>278</v>
      </c>
      <c r="T188" s="12" t="s">
        <v>279</v>
      </c>
      <c r="U188" s="12" t="s">
        <v>280</v>
      </c>
      <c r="V188" s="12" t="s">
        <v>1448</v>
      </c>
      <c r="W188" s="12" t="s">
        <v>1448</v>
      </c>
      <c r="X188" s="12" t="s">
        <v>595</v>
      </c>
      <c r="Y188" s="12" t="s">
        <v>552</v>
      </c>
      <c r="Z188" s="12" t="s">
        <v>553</v>
      </c>
      <c r="AA188" s="12"/>
      <c r="AB188" s="12"/>
      <c r="AC188" s="15" t="s">
        <v>55</v>
      </c>
      <c r="AD188">
        <v>1</v>
      </c>
      <c r="AE188">
        <v>1</v>
      </c>
      <c r="AF188">
        <v>169</v>
      </c>
      <c r="AG188">
        <v>170</v>
      </c>
      <c r="AH188" t="s">
        <v>1651</v>
      </c>
      <c r="AI188">
        <v>169</v>
      </c>
    </row>
    <row r="189" spans="1:35">
      <c r="A189" t="str">
        <f t="shared" si="2"/>
        <v>130103300110053002</v>
      </c>
      <c r="B189" s="12" t="s">
        <v>546</v>
      </c>
      <c r="C189" s="12" t="s">
        <v>48</v>
      </c>
      <c r="D189" s="12" t="s">
        <v>186</v>
      </c>
      <c r="E189" s="12" t="s">
        <v>268</v>
      </c>
      <c r="F189" s="12" t="s">
        <v>50</v>
      </c>
      <c r="G189" s="12" t="s">
        <v>350</v>
      </c>
      <c r="H189" s="12" t="s">
        <v>282</v>
      </c>
      <c r="I189" s="12" t="s">
        <v>555</v>
      </c>
      <c r="J189" s="12" t="s">
        <v>673</v>
      </c>
      <c r="K189" s="12" t="s">
        <v>492</v>
      </c>
      <c r="L189" s="12" t="s">
        <v>273</v>
      </c>
      <c r="M189" s="12">
        <v>1</v>
      </c>
      <c r="N189" s="12" t="s">
        <v>550</v>
      </c>
      <c r="O189" s="12" t="s">
        <v>342</v>
      </c>
      <c r="P189" s="12" t="s">
        <v>276</v>
      </c>
      <c r="Q189" s="12" t="s">
        <v>356</v>
      </c>
      <c r="R189" s="12" t="s">
        <v>278</v>
      </c>
      <c r="S189" s="12" t="s">
        <v>278</v>
      </c>
      <c r="T189" s="12" t="s">
        <v>279</v>
      </c>
      <c r="U189" s="12" t="s">
        <v>280</v>
      </c>
      <c r="V189" s="12" t="s">
        <v>1448</v>
      </c>
      <c r="W189" s="12" t="s">
        <v>1448</v>
      </c>
      <c r="X189" s="12" t="s">
        <v>597</v>
      </c>
      <c r="Y189" s="12" t="s">
        <v>552</v>
      </c>
      <c r="Z189" s="12" t="s">
        <v>553</v>
      </c>
      <c r="AA189" s="12"/>
      <c r="AB189" s="12"/>
      <c r="AC189" s="15" t="s">
        <v>55</v>
      </c>
      <c r="AD189">
        <v>1</v>
      </c>
      <c r="AE189">
        <v>4</v>
      </c>
      <c r="AF189">
        <v>245</v>
      </c>
      <c r="AG189">
        <v>249</v>
      </c>
      <c r="AH189" t="s">
        <v>1701</v>
      </c>
      <c r="AI189">
        <v>245</v>
      </c>
    </row>
    <row r="190" spans="1:35">
      <c r="A190" t="str">
        <f t="shared" si="2"/>
        <v>130103300110054001</v>
      </c>
      <c r="B190" s="12" t="s">
        <v>546</v>
      </c>
      <c r="C190" s="12" t="s">
        <v>48</v>
      </c>
      <c r="D190" s="12" t="s">
        <v>208</v>
      </c>
      <c r="E190" s="12" t="s">
        <v>268</v>
      </c>
      <c r="F190" s="12" t="s">
        <v>49</v>
      </c>
      <c r="G190" s="12" t="s">
        <v>350</v>
      </c>
      <c r="H190" s="12" t="s">
        <v>282</v>
      </c>
      <c r="I190" s="12" t="s">
        <v>555</v>
      </c>
      <c r="J190" s="12" t="s">
        <v>674</v>
      </c>
      <c r="K190" s="12" t="s">
        <v>492</v>
      </c>
      <c r="L190" s="12" t="s">
        <v>273</v>
      </c>
      <c r="M190" s="12">
        <v>1</v>
      </c>
      <c r="N190" s="12" t="s">
        <v>675</v>
      </c>
      <c r="O190" s="12" t="s">
        <v>342</v>
      </c>
      <c r="P190" s="12" t="s">
        <v>276</v>
      </c>
      <c r="Q190" s="12" t="s">
        <v>356</v>
      </c>
      <c r="R190" s="12" t="s">
        <v>278</v>
      </c>
      <c r="S190" s="12" t="s">
        <v>278</v>
      </c>
      <c r="T190" s="12" t="s">
        <v>279</v>
      </c>
      <c r="U190" s="12" t="s">
        <v>280</v>
      </c>
      <c r="V190" s="12" t="s">
        <v>1449</v>
      </c>
      <c r="W190" s="12" t="s">
        <v>1449</v>
      </c>
      <c r="X190" s="12" t="s">
        <v>640</v>
      </c>
      <c r="Y190" s="12" t="s">
        <v>552</v>
      </c>
      <c r="Z190" s="12" t="s">
        <v>553</v>
      </c>
      <c r="AA190" s="12"/>
      <c r="AB190" s="12"/>
      <c r="AC190" s="15" t="s">
        <v>55</v>
      </c>
      <c r="AD190">
        <v>1</v>
      </c>
      <c r="AE190">
        <v>0</v>
      </c>
      <c r="AF190">
        <v>38</v>
      </c>
      <c r="AG190">
        <v>38</v>
      </c>
      <c r="AH190" t="s">
        <v>1601</v>
      </c>
      <c r="AI190">
        <v>38</v>
      </c>
    </row>
    <row r="191" spans="1:35">
      <c r="A191" t="str">
        <f t="shared" si="2"/>
        <v>130103300110054002</v>
      </c>
      <c r="B191" s="12" t="s">
        <v>546</v>
      </c>
      <c r="C191" s="12" t="s">
        <v>48</v>
      </c>
      <c r="D191" s="12" t="s">
        <v>208</v>
      </c>
      <c r="E191" s="12" t="s">
        <v>268</v>
      </c>
      <c r="F191" s="12" t="s">
        <v>50</v>
      </c>
      <c r="G191" s="12" t="s">
        <v>350</v>
      </c>
      <c r="H191" s="12" t="s">
        <v>282</v>
      </c>
      <c r="I191" s="12" t="s">
        <v>555</v>
      </c>
      <c r="J191" s="12" t="s">
        <v>676</v>
      </c>
      <c r="K191" s="12" t="s">
        <v>492</v>
      </c>
      <c r="L191" s="12" t="s">
        <v>273</v>
      </c>
      <c r="M191" s="12">
        <v>1</v>
      </c>
      <c r="N191" s="12" t="s">
        <v>675</v>
      </c>
      <c r="O191" s="12" t="s">
        <v>342</v>
      </c>
      <c r="P191" s="12" t="s">
        <v>276</v>
      </c>
      <c r="Q191" s="12" t="s">
        <v>356</v>
      </c>
      <c r="R191" s="12" t="s">
        <v>278</v>
      </c>
      <c r="S191" s="12" t="s">
        <v>278</v>
      </c>
      <c r="T191" s="12" t="s">
        <v>279</v>
      </c>
      <c r="U191" s="12" t="s">
        <v>280</v>
      </c>
      <c r="V191" s="12" t="s">
        <v>1449</v>
      </c>
      <c r="W191" s="12" t="s">
        <v>1449</v>
      </c>
      <c r="X191" s="12" t="s">
        <v>642</v>
      </c>
      <c r="Y191" s="12" t="s">
        <v>552</v>
      </c>
      <c r="Z191" s="12" t="s">
        <v>553</v>
      </c>
      <c r="AA191" s="12"/>
      <c r="AB191" s="12"/>
      <c r="AC191" s="15" t="s">
        <v>55</v>
      </c>
      <c r="AD191">
        <v>1</v>
      </c>
      <c r="AE191">
        <v>3</v>
      </c>
      <c r="AF191">
        <v>53</v>
      </c>
      <c r="AG191">
        <v>56</v>
      </c>
      <c r="AH191" t="s">
        <v>1618</v>
      </c>
      <c r="AI191">
        <v>53</v>
      </c>
    </row>
    <row r="192" spans="1:35">
      <c r="A192" t="str">
        <f t="shared" si="2"/>
        <v>130103300110055001</v>
      </c>
      <c r="B192" s="12" t="s">
        <v>546</v>
      </c>
      <c r="C192" s="12" t="s">
        <v>48</v>
      </c>
      <c r="D192" s="12" t="s">
        <v>140</v>
      </c>
      <c r="E192" s="12" t="s">
        <v>268</v>
      </c>
      <c r="F192" s="12" t="s">
        <v>49</v>
      </c>
      <c r="G192" s="12" t="s">
        <v>350</v>
      </c>
      <c r="H192" s="12" t="s">
        <v>282</v>
      </c>
      <c r="I192" s="12" t="s">
        <v>555</v>
      </c>
      <c r="J192" s="12" t="s">
        <v>677</v>
      </c>
      <c r="K192" s="12" t="s">
        <v>492</v>
      </c>
      <c r="L192" s="12" t="s">
        <v>273</v>
      </c>
      <c r="M192" s="12">
        <v>1</v>
      </c>
      <c r="N192" s="12" t="s">
        <v>550</v>
      </c>
      <c r="O192" s="12" t="s">
        <v>342</v>
      </c>
      <c r="P192" s="12" t="s">
        <v>276</v>
      </c>
      <c r="Q192" s="12" t="s">
        <v>356</v>
      </c>
      <c r="R192" s="12" t="s">
        <v>278</v>
      </c>
      <c r="S192" s="12" t="s">
        <v>278</v>
      </c>
      <c r="T192" s="12" t="s">
        <v>279</v>
      </c>
      <c r="U192" s="12" t="s">
        <v>280</v>
      </c>
      <c r="V192" s="12" t="s">
        <v>1450</v>
      </c>
      <c r="W192" s="12" t="s">
        <v>1450</v>
      </c>
      <c r="X192" s="12" t="s">
        <v>640</v>
      </c>
      <c r="Y192" s="12" t="s">
        <v>552</v>
      </c>
      <c r="Z192" s="12" t="s">
        <v>553</v>
      </c>
      <c r="AA192" s="12"/>
      <c r="AB192" s="12"/>
      <c r="AC192" s="15" t="s">
        <v>55</v>
      </c>
      <c r="AD192">
        <v>1</v>
      </c>
      <c r="AE192">
        <v>1</v>
      </c>
      <c r="AF192">
        <v>44</v>
      </c>
      <c r="AG192">
        <v>45</v>
      </c>
      <c r="AH192" t="s">
        <v>1599</v>
      </c>
      <c r="AI192">
        <v>44</v>
      </c>
    </row>
    <row r="193" spans="1:35">
      <c r="A193" t="str">
        <f t="shared" si="2"/>
        <v>130103300110055002</v>
      </c>
      <c r="B193" s="12" t="s">
        <v>546</v>
      </c>
      <c r="C193" s="12" t="s">
        <v>48</v>
      </c>
      <c r="D193" s="12" t="s">
        <v>140</v>
      </c>
      <c r="E193" s="12" t="s">
        <v>268</v>
      </c>
      <c r="F193" s="12" t="s">
        <v>50</v>
      </c>
      <c r="G193" s="12" t="s">
        <v>350</v>
      </c>
      <c r="H193" s="12" t="s">
        <v>282</v>
      </c>
      <c r="I193" s="12" t="s">
        <v>555</v>
      </c>
      <c r="J193" s="12" t="s">
        <v>678</v>
      </c>
      <c r="K193" s="12" t="s">
        <v>492</v>
      </c>
      <c r="L193" s="12" t="s">
        <v>273</v>
      </c>
      <c r="M193" s="12">
        <v>1</v>
      </c>
      <c r="N193" s="12" t="s">
        <v>550</v>
      </c>
      <c r="O193" s="12" t="s">
        <v>342</v>
      </c>
      <c r="P193" s="12" t="s">
        <v>276</v>
      </c>
      <c r="Q193" s="12" t="s">
        <v>356</v>
      </c>
      <c r="R193" s="12" t="s">
        <v>278</v>
      </c>
      <c r="S193" s="12" t="s">
        <v>278</v>
      </c>
      <c r="T193" s="12" t="s">
        <v>279</v>
      </c>
      <c r="U193" s="12" t="s">
        <v>280</v>
      </c>
      <c r="V193" s="12" t="s">
        <v>1450</v>
      </c>
      <c r="W193" s="12" t="s">
        <v>1450</v>
      </c>
      <c r="X193" s="12" t="s">
        <v>642</v>
      </c>
      <c r="Y193" s="12" t="s">
        <v>552</v>
      </c>
      <c r="Z193" s="12" t="s">
        <v>553</v>
      </c>
      <c r="AA193" s="12"/>
      <c r="AB193" s="12"/>
      <c r="AC193" s="15" t="s">
        <v>55</v>
      </c>
      <c r="AD193">
        <v>1</v>
      </c>
      <c r="AE193">
        <v>0</v>
      </c>
      <c r="AF193">
        <v>79</v>
      </c>
      <c r="AG193">
        <v>79</v>
      </c>
      <c r="AH193" t="s">
        <v>1614</v>
      </c>
      <c r="AI193">
        <v>79</v>
      </c>
    </row>
    <row r="194" spans="1:35">
      <c r="A194" t="str">
        <f t="shared" si="2"/>
        <v>130103300110057001</v>
      </c>
      <c r="B194" s="12" t="s">
        <v>546</v>
      </c>
      <c r="C194" s="12" t="s">
        <v>48</v>
      </c>
      <c r="D194" s="12" t="s">
        <v>231</v>
      </c>
      <c r="E194" s="12" t="s">
        <v>268</v>
      </c>
      <c r="F194" s="12" t="s">
        <v>49</v>
      </c>
      <c r="G194" s="12" t="s">
        <v>350</v>
      </c>
      <c r="H194" s="12" t="s">
        <v>282</v>
      </c>
      <c r="I194" s="12" t="s">
        <v>555</v>
      </c>
      <c r="J194" s="12" t="s">
        <v>679</v>
      </c>
      <c r="K194" s="12" t="s">
        <v>492</v>
      </c>
      <c r="L194" s="12" t="s">
        <v>273</v>
      </c>
      <c r="M194" s="12">
        <v>1</v>
      </c>
      <c r="N194" s="12" t="s">
        <v>550</v>
      </c>
      <c r="O194" s="12" t="s">
        <v>342</v>
      </c>
      <c r="P194" s="12" t="s">
        <v>276</v>
      </c>
      <c r="Q194" s="12" t="s">
        <v>356</v>
      </c>
      <c r="R194" s="12" t="s">
        <v>278</v>
      </c>
      <c r="S194" s="12" t="s">
        <v>278</v>
      </c>
      <c r="T194" s="12" t="s">
        <v>279</v>
      </c>
      <c r="U194" s="12" t="s">
        <v>280</v>
      </c>
      <c r="V194" s="12" t="s">
        <v>1399</v>
      </c>
      <c r="W194" s="12" t="s">
        <v>1399</v>
      </c>
      <c r="X194" s="12" t="s">
        <v>680</v>
      </c>
      <c r="Y194" s="12" t="s">
        <v>552</v>
      </c>
      <c r="Z194" s="12" t="s">
        <v>553</v>
      </c>
      <c r="AA194" s="12"/>
      <c r="AB194" s="12"/>
      <c r="AC194" s="15" t="s">
        <v>55</v>
      </c>
      <c r="AD194">
        <v>1</v>
      </c>
      <c r="AE194">
        <v>3</v>
      </c>
      <c r="AF194">
        <v>141</v>
      </c>
      <c r="AG194">
        <v>144</v>
      </c>
      <c r="AH194" t="s">
        <v>1702</v>
      </c>
      <c r="AI194">
        <v>141</v>
      </c>
    </row>
    <row r="195" spans="1:35">
      <c r="A195" t="str">
        <f t="shared" ref="A195:A258" si="3">B195&amp;J195</f>
        <v>130103300110057002</v>
      </c>
      <c r="B195" s="12" t="s">
        <v>546</v>
      </c>
      <c r="C195" s="12" t="s">
        <v>48</v>
      </c>
      <c r="D195" s="12" t="s">
        <v>231</v>
      </c>
      <c r="E195" s="12" t="s">
        <v>268</v>
      </c>
      <c r="F195" s="12" t="s">
        <v>50</v>
      </c>
      <c r="G195" s="12" t="s">
        <v>350</v>
      </c>
      <c r="H195" s="12" t="s">
        <v>282</v>
      </c>
      <c r="I195" s="12" t="s">
        <v>555</v>
      </c>
      <c r="J195" s="12" t="s">
        <v>681</v>
      </c>
      <c r="K195" s="12" t="s">
        <v>492</v>
      </c>
      <c r="L195" s="12" t="s">
        <v>273</v>
      </c>
      <c r="M195" s="12">
        <v>1</v>
      </c>
      <c r="N195" s="12" t="s">
        <v>550</v>
      </c>
      <c r="O195" s="12" t="s">
        <v>342</v>
      </c>
      <c r="P195" s="12" t="s">
        <v>276</v>
      </c>
      <c r="Q195" s="12" t="s">
        <v>356</v>
      </c>
      <c r="R195" s="12" t="s">
        <v>278</v>
      </c>
      <c r="S195" s="12" t="s">
        <v>278</v>
      </c>
      <c r="T195" s="12" t="s">
        <v>279</v>
      </c>
      <c r="U195" s="12" t="s">
        <v>280</v>
      </c>
      <c r="V195" s="12" t="s">
        <v>1399</v>
      </c>
      <c r="W195" s="12" t="s">
        <v>1399</v>
      </c>
      <c r="X195" s="12" t="s">
        <v>682</v>
      </c>
      <c r="Y195" s="12" t="s">
        <v>552</v>
      </c>
      <c r="Z195" s="12" t="s">
        <v>553</v>
      </c>
      <c r="AA195" s="12"/>
      <c r="AB195" s="12"/>
      <c r="AC195" s="15" t="s">
        <v>55</v>
      </c>
      <c r="AD195">
        <v>1</v>
      </c>
      <c r="AE195">
        <v>3</v>
      </c>
      <c r="AF195">
        <v>186</v>
      </c>
      <c r="AG195">
        <v>189</v>
      </c>
      <c r="AH195" t="s">
        <v>1698</v>
      </c>
      <c r="AI195">
        <v>186</v>
      </c>
    </row>
    <row r="196" spans="1:35">
      <c r="A196" t="str">
        <f t="shared" si="3"/>
        <v>130103300110058001</v>
      </c>
      <c r="B196" s="12" t="s">
        <v>546</v>
      </c>
      <c r="C196" s="12" t="s">
        <v>48</v>
      </c>
      <c r="D196" s="12" t="s">
        <v>232</v>
      </c>
      <c r="E196" s="12" t="s">
        <v>268</v>
      </c>
      <c r="F196" s="12" t="s">
        <v>49</v>
      </c>
      <c r="G196" s="12" t="s">
        <v>350</v>
      </c>
      <c r="H196" s="12" t="s">
        <v>282</v>
      </c>
      <c r="I196" s="12" t="s">
        <v>555</v>
      </c>
      <c r="J196" s="12" t="s">
        <v>683</v>
      </c>
      <c r="K196" s="12" t="s">
        <v>492</v>
      </c>
      <c r="L196" s="12" t="s">
        <v>273</v>
      </c>
      <c r="M196" s="12">
        <v>1</v>
      </c>
      <c r="N196" s="12" t="s">
        <v>550</v>
      </c>
      <c r="O196" s="12" t="s">
        <v>342</v>
      </c>
      <c r="P196" s="12" t="s">
        <v>276</v>
      </c>
      <c r="Q196" s="12" t="s">
        <v>356</v>
      </c>
      <c r="R196" s="12" t="s">
        <v>278</v>
      </c>
      <c r="S196" s="12" t="s">
        <v>278</v>
      </c>
      <c r="T196" s="12" t="s">
        <v>279</v>
      </c>
      <c r="U196" s="12" t="s">
        <v>280</v>
      </c>
      <c r="V196" s="12" t="s">
        <v>1399</v>
      </c>
      <c r="W196" s="12" t="s">
        <v>1399</v>
      </c>
      <c r="X196" s="12" t="s">
        <v>684</v>
      </c>
      <c r="Y196" s="12" t="s">
        <v>552</v>
      </c>
      <c r="Z196" s="12" t="s">
        <v>553</v>
      </c>
      <c r="AA196" s="12"/>
      <c r="AB196" s="12"/>
      <c r="AC196" s="15" t="s">
        <v>55</v>
      </c>
      <c r="AD196">
        <v>1</v>
      </c>
      <c r="AE196">
        <v>2</v>
      </c>
      <c r="AF196">
        <v>130</v>
      </c>
      <c r="AG196">
        <v>132</v>
      </c>
      <c r="AH196" t="s">
        <v>1661</v>
      </c>
      <c r="AI196">
        <v>130</v>
      </c>
    </row>
    <row r="197" spans="1:35">
      <c r="A197" t="str">
        <f t="shared" si="3"/>
        <v>130103300110058002</v>
      </c>
      <c r="B197" s="12" t="s">
        <v>546</v>
      </c>
      <c r="C197" s="12" t="s">
        <v>48</v>
      </c>
      <c r="D197" s="12" t="s">
        <v>232</v>
      </c>
      <c r="E197" s="12" t="s">
        <v>268</v>
      </c>
      <c r="F197" s="12" t="s">
        <v>50</v>
      </c>
      <c r="G197" s="12" t="s">
        <v>350</v>
      </c>
      <c r="H197" s="12" t="s">
        <v>282</v>
      </c>
      <c r="I197" s="12" t="s">
        <v>555</v>
      </c>
      <c r="J197" s="12" t="s">
        <v>685</v>
      </c>
      <c r="K197" s="12" t="s">
        <v>492</v>
      </c>
      <c r="L197" s="12" t="s">
        <v>273</v>
      </c>
      <c r="M197" s="12">
        <v>1</v>
      </c>
      <c r="N197" s="12" t="s">
        <v>550</v>
      </c>
      <c r="O197" s="12" t="s">
        <v>342</v>
      </c>
      <c r="P197" s="12" t="s">
        <v>276</v>
      </c>
      <c r="Q197" s="12" t="s">
        <v>356</v>
      </c>
      <c r="R197" s="12" t="s">
        <v>278</v>
      </c>
      <c r="S197" s="12" t="s">
        <v>278</v>
      </c>
      <c r="T197" s="12" t="s">
        <v>279</v>
      </c>
      <c r="U197" s="12" t="s">
        <v>280</v>
      </c>
      <c r="V197" s="12" t="s">
        <v>1399</v>
      </c>
      <c r="W197" s="12" t="s">
        <v>1399</v>
      </c>
      <c r="X197" s="12" t="s">
        <v>686</v>
      </c>
      <c r="Y197" s="12" t="s">
        <v>552</v>
      </c>
      <c r="Z197" s="12" t="s">
        <v>553</v>
      </c>
      <c r="AA197" s="12"/>
      <c r="AB197" s="12"/>
      <c r="AC197" s="15" t="s">
        <v>55</v>
      </c>
      <c r="AD197">
        <v>1</v>
      </c>
      <c r="AE197">
        <v>4</v>
      </c>
      <c r="AF197">
        <v>168</v>
      </c>
      <c r="AG197">
        <v>172</v>
      </c>
      <c r="AH197" t="s">
        <v>1703</v>
      </c>
      <c r="AI197">
        <v>168</v>
      </c>
    </row>
    <row r="198" spans="1:35">
      <c r="A198" t="str">
        <f t="shared" si="3"/>
        <v>130103300110059001</v>
      </c>
      <c r="B198" s="12" t="s">
        <v>546</v>
      </c>
      <c r="C198" s="12" t="s">
        <v>48</v>
      </c>
      <c r="D198" s="12" t="s">
        <v>98</v>
      </c>
      <c r="E198" s="12" t="s">
        <v>268</v>
      </c>
      <c r="F198" s="12" t="s">
        <v>49</v>
      </c>
      <c r="G198" s="12" t="s">
        <v>350</v>
      </c>
      <c r="H198" s="12" t="s">
        <v>282</v>
      </c>
      <c r="I198" s="12" t="s">
        <v>548</v>
      </c>
      <c r="J198" s="12" t="s">
        <v>687</v>
      </c>
      <c r="K198" s="12" t="s">
        <v>492</v>
      </c>
      <c r="L198" s="12" t="s">
        <v>273</v>
      </c>
      <c r="M198" s="12">
        <v>3</v>
      </c>
      <c r="N198" s="12" t="s">
        <v>550</v>
      </c>
      <c r="O198" s="12" t="s">
        <v>342</v>
      </c>
      <c r="P198" s="12" t="s">
        <v>276</v>
      </c>
      <c r="Q198" s="12" t="s">
        <v>356</v>
      </c>
      <c r="R198" s="12" t="s">
        <v>278</v>
      </c>
      <c r="S198" s="12" t="s">
        <v>278</v>
      </c>
      <c r="T198" s="12" t="s">
        <v>279</v>
      </c>
      <c r="U198" s="12" t="s">
        <v>280</v>
      </c>
      <c r="V198" s="12" t="s">
        <v>1451</v>
      </c>
      <c r="W198" s="12" t="s">
        <v>1451</v>
      </c>
      <c r="X198" s="12" t="s">
        <v>665</v>
      </c>
      <c r="Y198" s="12" t="s">
        <v>552</v>
      </c>
      <c r="Z198" s="12" t="s">
        <v>553</v>
      </c>
      <c r="AA198" s="12"/>
      <c r="AB198" s="12"/>
      <c r="AC198" s="15" t="s">
        <v>15</v>
      </c>
      <c r="AD198">
        <v>3</v>
      </c>
      <c r="AE198">
        <v>1</v>
      </c>
      <c r="AF198">
        <v>103</v>
      </c>
      <c r="AG198">
        <v>104</v>
      </c>
      <c r="AH198" t="s">
        <v>1595</v>
      </c>
      <c r="AI198">
        <v>34.333333333333336</v>
      </c>
    </row>
    <row r="199" spans="1:35">
      <c r="A199" t="str">
        <f t="shared" si="3"/>
        <v>130103300110059002</v>
      </c>
      <c r="B199" s="12" t="s">
        <v>546</v>
      </c>
      <c r="C199" s="12" t="s">
        <v>48</v>
      </c>
      <c r="D199" s="12" t="s">
        <v>98</v>
      </c>
      <c r="E199" s="12" t="s">
        <v>268</v>
      </c>
      <c r="F199" s="12" t="s">
        <v>50</v>
      </c>
      <c r="G199" s="12" t="s">
        <v>350</v>
      </c>
      <c r="H199" s="12" t="s">
        <v>282</v>
      </c>
      <c r="I199" s="12" t="s">
        <v>548</v>
      </c>
      <c r="J199" s="12" t="s">
        <v>688</v>
      </c>
      <c r="K199" s="12" t="s">
        <v>492</v>
      </c>
      <c r="L199" s="12" t="s">
        <v>273</v>
      </c>
      <c r="M199" s="12">
        <v>3</v>
      </c>
      <c r="N199" s="12" t="s">
        <v>550</v>
      </c>
      <c r="O199" s="12" t="s">
        <v>342</v>
      </c>
      <c r="P199" s="12" t="s">
        <v>276</v>
      </c>
      <c r="Q199" s="12" t="s">
        <v>356</v>
      </c>
      <c r="R199" s="12" t="s">
        <v>278</v>
      </c>
      <c r="S199" s="12" t="s">
        <v>278</v>
      </c>
      <c r="T199" s="12" t="s">
        <v>279</v>
      </c>
      <c r="U199" s="12" t="s">
        <v>280</v>
      </c>
      <c r="V199" s="12" t="s">
        <v>1451</v>
      </c>
      <c r="W199" s="12" t="s">
        <v>1451</v>
      </c>
      <c r="X199" s="12" t="s">
        <v>667</v>
      </c>
      <c r="Y199" s="12" t="s">
        <v>552</v>
      </c>
      <c r="Z199" s="12" t="s">
        <v>553</v>
      </c>
      <c r="AA199" s="12"/>
      <c r="AB199" s="12"/>
      <c r="AC199" s="15" t="s">
        <v>15</v>
      </c>
      <c r="AD199">
        <v>3</v>
      </c>
      <c r="AE199">
        <v>1</v>
      </c>
      <c r="AF199">
        <v>142</v>
      </c>
      <c r="AG199">
        <v>143</v>
      </c>
      <c r="AH199" t="s">
        <v>1699</v>
      </c>
      <c r="AI199">
        <v>47.333333333333336</v>
      </c>
    </row>
    <row r="200" spans="1:35">
      <c r="A200" t="str">
        <f t="shared" si="3"/>
        <v>130103300110060001</v>
      </c>
      <c r="B200" s="12" t="s">
        <v>546</v>
      </c>
      <c r="C200" s="12" t="s">
        <v>48</v>
      </c>
      <c r="D200" s="12" t="s">
        <v>209</v>
      </c>
      <c r="E200" s="12" t="s">
        <v>268</v>
      </c>
      <c r="F200" s="12" t="s">
        <v>49</v>
      </c>
      <c r="G200" s="12" t="s">
        <v>350</v>
      </c>
      <c r="H200" s="12" t="s">
        <v>282</v>
      </c>
      <c r="I200" s="12" t="s">
        <v>548</v>
      </c>
      <c r="J200" s="12" t="s">
        <v>689</v>
      </c>
      <c r="K200" s="12" t="s">
        <v>492</v>
      </c>
      <c r="L200" s="12" t="s">
        <v>273</v>
      </c>
      <c r="M200" s="12">
        <v>3</v>
      </c>
      <c r="N200" s="12" t="s">
        <v>550</v>
      </c>
      <c r="O200" s="12" t="s">
        <v>342</v>
      </c>
      <c r="P200" s="12" t="s">
        <v>276</v>
      </c>
      <c r="Q200" s="12" t="s">
        <v>356</v>
      </c>
      <c r="R200" s="12" t="s">
        <v>278</v>
      </c>
      <c r="S200" s="12" t="s">
        <v>278</v>
      </c>
      <c r="T200" s="12" t="s">
        <v>279</v>
      </c>
      <c r="U200" s="12" t="s">
        <v>280</v>
      </c>
      <c r="V200" s="12" t="s">
        <v>1452</v>
      </c>
      <c r="W200" s="12" t="s">
        <v>1452</v>
      </c>
      <c r="X200" s="12" t="s">
        <v>665</v>
      </c>
      <c r="Y200" s="12" t="s">
        <v>552</v>
      </c>
      <c r="Z200" s="12" t="s">
        <v>553</v>
      </c>
      <c r="AA200" s="12"/>
      <c r="AB200" s="12"/>
      <c r="AC200" s="15" t="s">
        <v>15</v>
      </c>
      <c r="AD200">
        <v>3</v>
      </c>
      <c r="AE200">
        <v>1</v>
      </c>
      <c r="AF200">
        <v>75</v>
      </c>
      <c r="AG200">
        <v>76</v>
      </c>
      <c r="AH200" t="s">
        <v>1587</v>
      </c>
      <c r="AI200">
        <v>25</v>
      </c>
    </row>
    <row r="201" spans="1:35">
      <c r="A201" t="str">
        <f t="shared" si="3"/>
        <v>130103300110060002</v>
      </c>
      <c r="B201" s="12" t="s">
        <v>546</v>
      </c>
      <c r="C201" s="12" t="s">
        <v>48</v>
      </c>
      <c r="D201" s="12" t="s">
        <v>209</v>
      </c>
      <c r="E201" s="12" t="s">
        <v>268</v>
      </c>
      <c r="F201" s="12" t="s">
        <v>50</v>
      </c>
      <c r="G201" s="12" t="s">
        <v>350</v>
      </c>
      <c r="H201" s="12" t="s">
        <v>282</v>
      </c>
      <c r="I201" s="12" t="s">
        <v>548</v>
      </c>
      <c r="J201" s="12" t="s">
        <v>690</v>
      </c>
      <c r="K201" s="12" t="s">
        <v>492</v>
      </c>
      <c r="L201" s="12" t="s">
        <v>273</v>
      </c>
      <c r="M201" s="12">
        <v>3</v>
      </c>
      <c r="N201" s="12" t="s">
        <v>550</v>
      </c>
      <c r="O201" s="12" t="s">
        <v>342</v>
      </c>
      <c r="P201" s="12" t="s">
        <v>276</v>
      </c>
      <c r="Q201" s="12" t="s">
        <v>356</v>
      </c>
      <c r="R201" s="12" t="s">
        <v>278</v>
      </c>
      <c r="S201" s="12" t="s">
        <v>278</v>
      </c>
      <c r="T201" s="12" t="s">
        <v>279</v>
      </c>
      <c r="U201" s="12" t="s">
        <v>280</v>
      </c>
      <c r="V201" s="12" t="s">
        <v>1452</v>
      </c>
      <c r="W201" s="12" t="s">
        <v>1452</v>
      </c>
      <c r="X201" s="12" t="s">
        <v>667</v>
      </c>
      <c r="Y201" s="12" t="s">
        <v>552</v>
      </c>
      <c r="Z201" s="12" t="s">
        <v>553</v>
      </c>
      <c r="AA201" s="12"/>
      <c r="AB201" s="12"/>
      <c r="AC201" s="15" t="s">
        <v>15</v>
      </c>
      <c r="AD201">
        <v>3</v>
      </c>
      <c r="AE201">
        <v>1</v>
      </c>
      <c r="AF201">
        <v>108</v>
      </c>
      <c r="AG201">
        <v>109</v>
      </c>
      <c r="AH201" t="s">
        <v>1605</v>
      </c>
      <c r="AI201">
        <v>36</v>
      </c>
    </row>
    <row r="202" spans="1:35">
      <c r="A202" t="str">
        <f t="shared" si="3"/>
        <v>130103300110062001</v>
      </c>
      <c r="B202" s="12" t="s">
        <v>546</v>
      </c>
      <c r="C202" s="12" t="s">
        <v>48</v>
      </c>
      <c r="D202" s="12" t="s">
        <v>141</v>
      </c>
      <c r="E202" s="12" t="s">
        <v>268</v>
      </c>
      <c r="F202" s="12" t="s">
        <v>49</v>
      </c>
      <c r="G202" s="12" t="s">
        <v>350</v>
      </c>
      <c r="H202" s="12" t="s">
        <v>282</v>
      </c>
      <c r="I202" s="12" t="s">
        <v>555</v>
      </c>
      <c r="J202" s="12" t="s">
        <v>691</v>
      </c>
      <c r="K202" s="12" t="s">
        <v>492</v>
      </c>
      <c r="L202" s="12" t="s">
        <v>273</v>
      </c>
      <c r="M202" s="12">
        <v>1</v>
      </c>
      <c r="N202" s="12" t="s">
        <v>550</v>
      </c>
      <c r="O202" s="12" t="s">
        <v>342</v>
      </c>
      <c r="P202" s="12" t="s">
        <v>276</v>
      </c>
      <c r="Q202" s="12" t="s">
        <v>356</v>
      </c>
      <c r="R202" s="12" t="s">
        <v>278</v>
      </c>
      <c r="S202" s="12" t="s">
        <v>278</v>
      </c>
      <c r="T202" s="12" t="s">
        <v>279</v>
      </c>
      <c r="U202" s="12" t="s">
        <v>280</v>
      </c>
      <c r="V202" s="12" t="s">
        <v>1453</v>
      </c>
      <c r="W202" s="12" t="s">
        <v>1453</v>
      </c>
      <c r="X202" s="12" t="s">
        <v>557</v>
      </c>
      <c r="Y202" s="12" t="s">
        <v>552</v>
      </c>
      <c r="Z202" s="12" t="s">
        <v>553</v>
      </c>
      <c r="AA202" s="12"/>
      <c r="AB202" s="12"/>
      <c r="AC202" s="15" t="s">
        <v>15</v>
      </c>
      <c r="AD202">
        <v>1</v>
      </c>
      <c r="AE202">
        <v>1</v>
      </c>
      <c r="AF202">
        <v>28</v>
      </c>
      <c r="AG202">
        <v>29</v>
      </c>
      <c r="AH202" t="s">
        <v>1578</v>
      </c>
      <c r="AI202">
        <v>28</v>
      </c>
    </row>
    <row r="203" spans="1:35">
      <c r="A203" t="str">
        <f t="shared" si="3"/>
        <v>130103300110062002</v>
      </c>
      <c r="B203" s="12" t="s">
        <v>546</v>
      </c>
      <c r="C203" s="12" t="s">
        <v>48</v>
      </c>
      <c r="D203" s="12" t="s">
        <v>141</v>
      </c>
      <c r="E203" s="12" t="s">
        <v>268</v>
      </c>
      <c r="F203" s="12" t="s">
        <v>50</v>
      </c>
      <c r="G203" s="12" t="s">
        <v>350</v>
      </c>
      <c r="H203" s="12" t="s">
        <v>282</v>
      </c>
      <c r="I203" s="12" t="s">
        <v>555</v>
      </c>
      <c r="J203" s="12" t="s">
        <v>692</v>
      </c>
      <c r="K203" s="12" t="s">
        <v>492</v>
      </c>
      <c r="L203" s="12" t="s">
        <v>273</v>
      </c>
      <c r="M203" s="12">
        <v>1</v>
      </c>
      <c r="N203" s="12" t="s">
        <v>550</v>
      </c>
      <c r="O203" s="12" t="s">
        <v>342</v>
      </c>
      <c r="P203" s="12" t="s">
        <v>276</v>
      </c>
      <c r="Q203" s="12" t="s">
        <v>356</v>
      </c>
      <c r="R203" s="12" t="s">
        <v>278</v>
      </c>
      <c r="S203" s="12" t="s">
        <v>278</v>
      </c>
      <c r="T203" s="12" t="s">
        <v>279</v>
      </c>
      <c r="U203" s="12" t="s">
        <v>280</v>
      </c>
      <c r="V203" s="12" t="s">
        <v>1453</v>
      </c>
      <c r="W203" s="12" t="s">
        <v>1453</v>
      </c>
      <c r="X203" s="12" t="s">
        <v>559</v>
      </c>
      <c r="Y203" s="12" t="s">
        <v>552</v>
      </c>
      <c r="Z203" s="12" t="s">
        <v>553</v>
      </c>
      <c r="AA203" s="12"/>
      <c r="AB203" s="12"/>
      <c r="AC203" s="15" t="s">
        <v>15</v>
      </c>
      <c r="AD203">
        <v>1</v>
      </c>
      <c r="AE203">
        <v>0</v>
      </c>
      <c r="AF203">
        <v>34</v>
      </c>
      <c r="AG203">
        <v>34</v>
      </c>
      <c r="AH203" t="s">
        <v>1595</v>
      </c>
      <c r="AI203">
        <v>34</v>
      </c>
    </row>
    <row r="204" spans="1:35">
      <c r="A204" t="str">
        <f t="shared" si="3"/>
        <v>130103300110062003</v>
      </c>
      <c r="B204" s="12" t="s">
        <v>546</v>
      </c>
      <c r="C204" s="12" t="s">
        <v>48</v>
      </c>
      <c r="D204" s="12" t="s">
        <v>141</v>
      </c>
      <c r="E204" s="12" t="s">
        <v>268</v>
      </c>
      <c r="F204" s="12" t="s">
        <v>51</v>
      </c>
      <c r="G204" s="12" t="s">
        <v>350</v>
      </c>
      <c r="H204" s="12" t="s">
        <v>282</v>
      </c>
      <c r="I204" s="12" t="s">
        <v>548</v>
      </c>
      <c r="J204" s="12" t="s">
        <v>693</v>
      </c>
      <c r="K204" s="12" t="s">
        <v>492</v>
      </c>
      <c r="L204" s="12" t="s">
        <v>273</v>
      </c>
      <c r="M204" s="12">
        <v>1</v>
      </c>
      <c r="N204" s="12" t="s">
        <v>550</v>
      </c>
      <c r="O204" s="12" t="s">
        <v>342</v>
      </c>
      <c r="P204" s="12" t="s">
        <v>276</v>
      </c>
      <c r="Q204" s="12" t="s">
        <v>356</v>
      </c>
      <c r="R204" s="12" t="s">
        <v>278</v>
      </c>
      <c r="S204" s="12" t="s">
        <v>278</v>
      </c>
      <c r="T204" s="12" t="s">
        <v>279</v>
      </c>
      <c r="U204" s="12" t="s">
        <v>280</v>
      </c>
      <c r="V204" s="12" t="s">
        <v>1453</v>
      </c>
      <c r="W204" s="12" t="s">
        <v>1453</v>
      </c>
      <c r="X204" s="12" t="s">
        <v>665</v>
      </c>
      <c r="Y204" s="12" t="s">
        <v>552</v>
      </c>
      <c r="Z204" s="12" t="s">
        <v>553</v>
      </c>
      <c r="AA204" s="12"/>
      <c r="AB204" s="12"/>
      <c r="AC204" s="15" t="s">
        <v>15</v>
      </c>
      <c r="AD204">
        <v>1</v>
      </c>
      <c r="AE204">
        <v>0</v>
      </c>
      <c r="AF204">
        <v>26</v>
      </c>
      <c r="AG204">
        <v>26</v>
      </c>
      <c r="AH204" t="s">
        <v>1590</v>
      </c>
      <c r="AI204">
        <v>26</v>
      </c>
    </row>
    <row r="205" spans="1:35">
      <c r="A205" t="str">
        <f t="shared" si="3"/>
        <v>130103300110062004</v>
      </c>
      <c r="B205" s="12" t="s">
        <v>546</v>
      </c>
      <c r="C205" s="12" t="s">
        <v>48</v>
      </c>
      <c r="D205" s="12" t="s">
        <v>141</v>
      </c>
      <c r="E205" s="12" t="s">
        <v>268</v>
      </c>
      <c r="F205" s="12" t="s">
        <v>53</v>
      </c>
      <c r="G205" s="12" t="s">
        <v>350</v>
      </c>
      <c r="H205" s="12" t="s">
        <v>282</v>
      </c>
      <c r="I205" s="12" t="s">
        <v>548</v>
      </c>
      <c r="J205" s="12" t="s">
        <v>694</v>
      </c>
      <c r="K205" s="12" t="s">
        <v>492</v>
      </c>
      <c r="L205" s="12" t="s">
        <v>273</v>
      </c>
      <c r="M205" s="12">
        <v>1</v>
      </c>
      <c r="N205" s="12" t="s">
        <v>550</v>
      </c>
      <c r="O205" s="12" t="s">
        <v>342</v>
      </c>
      <c r="P205" s="12" t="s">
        <v>276</v>
      </c>
      <c r="Q205" s="12" t="s">
        <v>356</v>
      </c>
      <c r="R205" s="12" t="s">
        <v>278</v>
      </c>
      <c r="S205" s="12" t="s">
        <v>278</v>
      </c>
      <c r="T205" s="12" t="s">
        <v>279</v>
      </c>
      <c r="U205" s="12" t="s">
        <v>280</v>
      </c>
      <c r="V205" s="12" t="s">
        <v>1453</v>
      </c>
      <c r="W205" s="12" t="s">
        <v>1453</v>
      </c>
      <c r="X205" s="12" t="s">
        <v>667</v>
      </c>
      <c r="Y205" s="12" t="s">
        <v>552</v>
      </c>
      <c r="Z205" s="12" t="s">
        <v>553</v>
      </c>
      <c r="AA205" s="12"/>
      <c r="AB205" s="12"/>
      <c r="AC205" s="15" t="s">
        <v>15</v>
      </c>
      <c r="AD205">
        <v>1</v>
      </c>
      <c r="AE205">
        <v>0</v>
      </c>
      <c r="AF205">
        <v>30</v>
      </c>
      <c r="AG205">
        <v>30</v>
      </c>
      <c r="AH205" t="s">
        <v>1632</v>
      </c>
      <c r="AI205">
        <v>30</v>
      </c>
    </row>
    <row r="206" spans="1:35">
      <c r="A206" t="str">
        <f t="shared" si="3"/>
        <v>130103300110062005</v>
      </c>
      <c r="B206" s="12" t="s">
        <v>546</v>
      </c>
      <c r="C206" s="12" t="s">
        <v>48</v>
      </c>
      <c r="D206" s="12" t="s">
        <v>141</v>
      </c>
      <c r="E206" s="12" t="s">
        <v>268</v>
      </c>
      <c r="F206" s="12" t="s">
        <v>56</v>
      </c>
      <c r="G206" s="12" t="s">
        <v>350</v>
      </c>
      <c r="H206" s="12" t="s">
        <v>282</v>
      </c>
      <c r="I206" s="12" t="s">
        <v>555</v>
      </c>
      <c r="J206" s="12" t="s">
        <v>695</v>
      </c>
      <c r="K206" s="12" t="s">
        <v>492</v>
      </c>
      <c r="L206" s="12" t="s">
        <v>273</v>
      </c>
      <c r="M206" s="12">
        <v>2</v>
      </c>
      <c r="N206" s="12" t="s">
        <v>578</v>
      </c>
      <c r="O206" s="12" t="s">
        <v>342</v>
      </c>
      <c r="P206" s="12" t="s">
        <v>276</v>
      </c>
      <c r="Q206" s="12" t="s">
        <v>356</v>
      </c>
      <c r="R206" s="12" t="s">
        <v>398</v>
      </c>
      <c r="S206" s="12" t="s">
        <v>1403</v>
      </c>
      <c r="T206" s="12" t="s">
        <v>279</v>
      </c>
      <c r="U206" s="12" t="s">
        <v>280</v>
      </c>
      <c r="V206" s="12" t="s">
        <v>1453</v>
      </c>
      <c r="W206" s="12" t="s">
        <v>1453</v>
      </c>
      <c r="X206" s="12" t="s">
        <v>579</v>
      </c>
      <c r="Y206" s="12" t="s">
        <v>552</v>
      </c>
      <c r="Z206" s="12" t="s">
        <v>553</v>
      </c>
      <c r="AA206" s="12"/>
      <c r="AB206" s="12"/>
      <c r="AC206" s="15" t="s">
        <v>15</v>
      </c>
      <c r="AD206">
        <v>2</v>
      </c>
      <c r="AE206">
        <v>0</v>
      </c>
      <c r="AF206">
        <v>20</v>
      </c>
      <c r="AG206">
        <v>20</v>
      </c>
      <c r="AH206" t="s">
        <v>1568</v>
      </c>
      <c r="AI206">
        <v>10</v>
      </c>
    </row>
    <row r="207" spans="1:35">
      <c r="A207" t="str">
        <f t="shared" si="3"/>
        <v>130103300110063001</v>
      </c>
      <c r="B207" s="12" t="s">
        <v>546</v>
      </c>
      <c r="C207" s="12" t="s">
        <v>48</v>
      </c>
      <c r="D207" s="12" t="s">
        <v>161</v>
      </c>
      <c r="E207" s="12" t="s">
        <v>268</v>
      </c>
      <c r="F207" s="12" t="s">
        <v>49</v>
      </c>
      <c r="G207" s="12" t="s">
        <v>350</v>
      </c>
      <c r="H207" s="12" t="s">
        <v>282</v>
      </c>
      <c r="I207" s="12" t="s">
        <v>555</v>
      </c>
      <c r="J207" s="12" t="s">
        <v>696</v>
      </c>
      <c r="K207" s="12" t="s">
        <v>492</v>
      </c>
      <c r="L207" s="12" t="s">
        <v>273</v>
      </c>
      <c r="M207" s="12">
        <v>1</v>
      </c>
      <c r="N207" s="12" t="s">
        <v>550</v>
      </c>
      <c r="O207" s="12" t="s">
        <v>342</v>
      </c>
      <c r="P207" s="12" t="s">
        <v>276</v>
      </c>
      <c r="Q207" s="12" t="s">
        <v>356</v>
      </c>
      <c r="R207" s="12" t="s">
        <v>278</v>
      </c>
      <c r="S207" s="12" t="s">
        <v>278</v>
      </c>
      <c r="T207" s="12" t="s">
        <v>279</v>
      </c>
      <c r="U207" s="12" t="s">
        <v>280</v>
      </c>
      <c r="V207" s="12" t="s">
        <v>1454</v>
      </c>
      <c r="W207" s="12" t="s">
        <v>1454</v>
      </c>
      <c r="X207" s="12" t="s">
        <v>640</v>
      </c>
      <c r="Y207" s="12" t="s">
        <v>552</v>
      </c>
      <c r="Z207" s="12" t="s">
        <v>553</v>
      </c>
      <c r="AA207" s="12"/>
      <c r="AB207" s="12"/>
      <c r="AC207" s="15" t="s">
        <v>15</v>
      </c>
      <c r="AD207">
        <v>1</v>
      </c>
      <c r="AE207">
        <v>0</v>
      </c>
      <c r="AF207">
        <v>54</v>
      </c>
      <c r="AG207">
        <v>54</v>
      </c>
      <c r="AH207" t="s">
        <v>1589</v>
      </c>
      <c r="AI207">
        <v>54</v>
      </c>
    </row>
    <row r="208" spans="1:35">
      <c r="A208" t="str">
        <f t="shared" si="3"/>
        <v>130103300110063002</v>
      </c>
      <c r="B208" s="12" t="s">
        <v>546</v>
      </c>
      <c r="C208" s="12" t="s">
        <v>48</v>
      </c>
      <c r="D208" s="12" t="s">
        <v>161</v>
      </c>
      <c r="E208" s="12" t="s">
        <v>268</v>
      </c>
      <c r="F208" s="12" t="s">
        <v>50</v>
      </c>
      <c r="G208" s="12" t="s">
        <v>350</v>
      </c>
      <c r="H208" s="12" t="s">
        <v>282</v>
      </c>
      <c r="I208" s="12" t="s">
        <v>555</v>
      </c>
      <c r="J208" s="12" t="s">
        <v>697</v>
      </c>
      <c r="K208" s="12" t="s">
        <v>492</v>
      </c>
      <c r="L208" s="12" t="s">
        <v>273</v>
      </c>
      <c r="M208" s="12">
        <v>1</v>
      </c>
      <c r="N208" s="12" t="s">
        <v>550</v>
      </c>
      <c r="O208" s="12" t="s">
        <v>342</v>
      </c>
      <c r="P208" s="12" t="s">
        <v>276</v>
      </c>
      <c r="Q208" s="12" t="s">
        <v>356</v>
      </c>
      <c r="R208" s="12" t="s">
        <v>278</v>
      </c>
      <c r="S208" s="12" t="s">
        <v>278</v>
      </c>
      <c r="T208" s="12" t="s">
        <v>279</v>
      </c>
      <c r="U208" s="12" t="s">
        <v>280</v>
      </c>
      <c r="V208" s="12" t="s">
        <v>1454</v>
      </c>
      <c r="W208" s="12" t="s">
        <v>1454</v>
      </c>
      <c r="X208" s="12" t="s">
        <v>642</v>
      </c>
      <c r="Y208" s="12" t="s">
        <v>552</v>
      </c>
      <c r="Z208" s="12" t="s">
        <v>553</v>
      </c>
      <c r="AA208" s="12"/>
      <c r="AB208" s="12"/>
      <c r="AC208" s="15" t="s">
        <v>15</v>
      </c>
      <c r="AD208">
        <v>1</v>
      </c>
      <c r="AE208">
        <v>0</v>
      </c>
      <c r="AF208">
        <v>93</v>
      </c>
      <c r="AG208">
        <v>93</v>
      </c>
      <c r="AH208" t="s">
        <v>1704</v>
      </c>
      <c r="AI208">
        <v>93</v>
      </c>
    </row>
    <row r="209" spans="1:35">
      <c r="A209" t="str">
        <f t="shared" si="3"/>
        <v>130103300110063003</v>
      </c>
      <c r="B209" s="12" t="s">
        <v>546</v>
      </c>
      <c r="C209" s="12" t="s">
        <v>48</v>
      </c>
      <c r="D209" s="12" t="s">
        <v>161</v>
      </c>
      <c r="E209" s="12" t="s">
        <v>268</v>
      </c>
      <c r="F209" s="12" t="s">
        <v>51</v>
      </c>
      <c r="G209" s="12" t="s">
        <v>350</v>
      </c>
      <c r="H209" s="12" t="s">
        <v>282</v>
      </c>
      <c r="I209" s="12" t="s">
        <v>548</v>
      </c>
      <c r="J209" s="12" t="s">
        <v>698</v>
      </c>
      <c r="K209" s="12" t="s">
        <v>492</v>
      </c>
      <c r="L209" s="12" t="s">
        <v>273</v>
      </c>
      <c r="M209" s="12">
        <v>1</v>
      </c>
      <c r="N209" s="12" t="s">
        <v>550</v>
      </c>
      <c r="O209" s="12" t="s">
        <v>342</v>
      </c>
      <c r="P209" s="12" t="s">
        <v>276</v>
      </c>
      <c r="Q209" s="12" t="s">
        <v>356</v>
      </c>
      <c r="R209" s="12" t="s">
        <v>278</v>
      </c>
      <c r="S209" s="12" t="s">
        <v>278</v>
      </c>
      <c r="T209" s="12" t="s">
        <v>279</v>
      </c>
      <c r="U209" s="12" t="s">
        <v>280</v>
      </c>
      <c r="V209" s="12" t="s">
        <v>1454</v>
      </c>
      <c r="W209" s="12" t="s">
        <v>1454</v>
      </c>
      <c r="X209" s="12" t="s">
        <v>636</v>
      </c>
      <c r="Y209" s="12" t="s">
        <v>552</v>
      </c>
      <c r="Z209" s="12" t="s">
        <v>553</v>
      </c>
      <c r="AA209" s="12"/>
      <c r="AB209" s="12"/>
      <c r="AC209" s="15" t="s">
        <v>15</v>
      </c>
      <c r="AD209">
        <v>1</v>
      </c>
      <c r="AE209">
        <v>0</v>
      </c>
      <c r="AF209">
        <v>55</v>
      </c>
      <c r="AG209">
        <v>55</v>
      </c>
      <c r="AH209" t="s">
        <v>1620</v>
      </c>
      <c r="AI209">
        <v>55</v>
      </c>
    </row>
    <row r="210" spans="1:35">
      <c r="A210" t="str">
        <f t="shared" si="3"/>
        <v>130103300110063004</v>
      </c>
      <c r="B210" s="12" t="s">
        <v>546</v>
      </c>
      <c r="C210" s="12" t="s">
        <v>48</v>
      </c>
      <c r="D210" s="12" t="s">
        <v>161</v>
      </c>
      <c r="E210" s="12" t="s">
        <v>268</v>
      </c>
      <c r="F210" s="12" t="s">
        <v>53</v>
      </c>
      <c r="G210" s="12" t="s">
        <v>350</v>
      </c>
      <c r="H210" s="12" t="s">
        <v>282</v>
      </c>
      <c r="I210" s="12" t="s">
        <v>548</v>
      </c>
      <c r="J210" s="12" t="s">
        <v>699</v>
      </c>
      <c r="K210" s="12" t="s">
        <v>492</v>
      </c>
      <c r="L210" s="12" t="s">
        <v>273</v>
      </c>
      <c r="M210" s="12">
        <v>1</v>
      </c>
      <c r="N210" s="12" t="s">
        <v>550</v>
      </c>
      <c r="O210" s="12" t="s">
        <v>342</v>
      </c>
      <c r="P210" s="12" t="s">
        <v>276</v>
      </c>
      <c r="Q210" s="12" t="s">
        <v>356</v>
      </c>
      <c r="R210" s="12" t="s">
        <v>278</v>
      </c>
      <c r="S210" s="12" t="s">
        <v>278</v>
      </c>
      <c r="T210" s="12" t="s">
        <v>279</v>
      </c>
      <c r="U210" s="12" t="s">
        <v>280</v>
      </c>
      <c r="V210" s="12" t="s">
        <v>1454</v>
      </c>
      <c r="W210" s="12" t="s">
        <v>1454</v>
      </c>
      <c r="X210" s="12" t="s">
        <v>638</v>
      </c>
      <c r="Y210" s="12" t="s">
        <v>552</v>
      </c>
      <c r="Z210" s="12" t="s">
        <v>553</v>
      </c>
      <c r="AA210" s="12"/>
      <c r="AB210" s="12"/>
      <c r="AC210" s="15" t="s">
        <v>15</v>
      </c>
      <c r="AD210">
        <v>1</v>
      </c>
      <c r="AE210">
        <v>1</v>
      </c>
      <c r="AF210">
        <v>82</v>
      </c>
      <c r="AG210">
        <v>83</v>
      </c>
      <c r="AH210" t="s">
        <v>1623</v>
      </c>
      <c r="AI210">
        <v>82</v>
      </c>
    </row>
    <row r="211" spans="1:35">
      <c r="A211" t="str">
        <f t="shared" si="3"/>
        <v>130103300110063005</v>
      </c>
      <c r="B211" s="12" t="s">
        <v>546</v>
      </c>
      <c r="C211" s="12" t="s">
        <v>48</v>
      </c>
      <c r="D211" s="12" t="s">
        <v>161</v>
      </c>
      <c r="E211" s="12" t="s">
        <v>268</v>
      </c>
      <c r="F211" s="12" t="s">
        <v>56</v>
      </c>
      <c r="G211" s="12" t="s">
        <v>350</v>
      </c>
      <c r="H211" s="12" t="s">
        <v>282</v>
      </c>
      <c r="I211" s="12" t="s">
        <v>555</v>
      </c>
      <c r="J211" s="12" t="s">
        <v>700</v>
      </c>
      <c r="K211" s="12" t="s">
        <v>492</v>
      </c>
      <c r="L211" s="12" t="s">
        <v>273</v>
      </c>
      <c r="M211" s="12">
        <v>2</v>
      </c>
      <c r="N211" s="12" t="s">
        <v>578</v>
      </c>
      <c r="O211" s="12" t="s">
        <v>342</v>
      </c>
      <c r="P211" s="12" t="s">
        <v>276</v>
      </c>
      <c r="Q211" s="12" t="s">
        <v>356</v>
      </c>
      <c r="R211" s="12" t="s">
        <v>398</v>
      </c>
      <c r="S211" s="12" t="s">
        <v>1403</v>
      </c>
      <c r="T211" s="12" t="s">
        <v>279</v>
      </c>
      <c r="U211" s="12" t="s">
        <v>280</v>
      </c>
      <c r="V211" s="12" t="s">
        <v>1454</v>
      </c>
      <c r="W211" s="12" t="s">
        <v>1454</v>
      </c>
      <c r="X211" s="12" t="s">
        <v>579</v>
      </c>
      <c r="Y211" s="12" t="s">
        <v>552</v>
      </c>
      <c r="Z211" s="12" t="s">
        <v>553</v>
      </c>
      <c r="AA211" s="12"/>
      <c r="AB211" s="12"/>
      <c r="AC211" s="15" t="s">
        <v>15</v>
      </c>
      <c r="AD211">
        <v>2</v>
      </c>
      <c r="AE211">
        <v>0</v>
      </c>
      <c r="AF211">
        <v>10</v>
      </c>
      <c r="AG211">
        <v>10</v>
      </c>
      <c r="AH211" t="s">
        <v>357</v>
      </c>
      <c r="AI211">
        <v>5</v>
      </c>
    </row>
    <row r="212" spans="1:35">
      <c r="A212" t="str">
        <f t="shared" si="3"/>
        <v>130103300110064001</v>
      </c>
      <c r="B212" s="12" t="s">
        <v>546</v>
      </c>
      <c r="C212" s="12" t="s">
        <v>48</v>
      </c>
      <c r="D212" s="12" t="s">
        <v>210</v>
      </c>
      <c r="E212" s="12" t="s">
        <v>268</v>
      </c>
      <c r="F212" s="12" t="s">
        <v>49</v>
      </c>
      <c r="G212" s="12" t="s">
        <v>350</v>
      </c>
      <c r="H212" s="12" t="s">
        <v>282</v>
      </c>
      <c r="I212" s="12" t="s">
        <v>555</v>
      </c>
      <c r="J212" s="12" t="s">
        <v>701</v>
      </c>
      <c r="K212" s="12" t="s">
        <v>492</v>
      </c>
      <c r="L212" s="12" t="s">
        <v>273</v>
      </c>
      <c r="M212" s="12">
        <v>1</v>
      </c>
      <c r="N212" s="12" t="s">
        <v>572</v>
      </c>
      <c r="O212" s="12" t="s">
        <v>342</v>
      </c>
      <c r="P212" s="12" t="s">
        <v>276</v>
      </c>
      <c r="Q212" s="12" t="s">
        <v>356</v>
      </c>
      <c r="R212" s="12" t="s">
        <v>278</v>
      </c>
      <c r="S212" s="12" t="s">
        <v>278</v>
      </c>
      <c r="T212" s="12" t="s">
        <v>279</v>
      </c>
      <c r="U212" s="12" t="s">
        <v>280</v>
      </c>
      <c r="V212" s="12" t="s">
        <v>1455</v>
      </c>
      <c r="W212" s="12" t="s">
        <v>1455</v>
      </c>
      <c r="X212" s="12" t="s">
        <v>640</v>
      </c>
      <c r="Y212" s="12" t="s">
        <v>552</v>
      </c>
      <c r="Z212" s="12" t="s">
        <v>553</v>
      </c>
      <c r="AA212" s="12"/>
      <c r="AB212" s="12"/>
      <c r="AC212" s="15" t="s">
        <v>15</v>
      </c>
      <c r="AD212">
        <v>1</v>
      </c>
      <c r="AE212">
        <v>1</v>
      </c>
      <c r="AF212">
        <v>56</v>
      </c>
      <c r="AG212">
        <v>57</v>
      </c>
      <c r="AH212" t="s">
        <v>1610</v>
      </c>
      <c r="AI212">
        <v>56</v>
      </c>
    </row>
    <row r="213" spans="1:35">
      <c r="A213" t="str">
        <f t="shared" si="3"/>
        <v>130103300110064002</v>
      </c>
      <c r="B213" s="12" t="s">
        <v>546</v>
      </c>
      <c r="C213" s="12" t="s">
        <v>48</v>
      </c>
      <c r="D213" s="12" t="s">
        <v>210</v>
      </c>
      <c r="E213" s="12" t="s">
        <v>268</v>
      </c>
      <c r="F213" s="12" t="s">
        <v>50</v>
      </c>
      <c r="G213" s="12" t="s">
        <v>350</v>
      </c>
      <c r="H213" s="12" t="s">
        <v>282</v>
      </c>
      <c r="I213" s="12" t="s">
        <v>555</v>
      </c>
      <c r="J213" s="12" t="s">
        <v>702</v>
      </c>
      <c r="K213" s="12" t="s">
        <v>492</v>
      </c>
      <c r="L213" s="12" t="s">
        <v>273</v>
      </c>
      <c r="M213" s="12">
        <v>1</v>
      </c>
      <c r="N213" s="12" t="s">
        <v>572</v>
      </c>
      <c r="O213" s="12" t="s">
        <v>342</v>
      </c>
      <c r="P213" s="12" t="s">
        <v>276</v>
      </c>
      <c r="Q213" s="12" t="s">
        <v>356</v>
      </c>
      <c r="R213" s="12" t="s">
        <v>278</v>
      </c>
      <c r="S213" s="12" t="s">
        <v>278</v>
      </c>
      <c r="T213" s="12" t="s">
        <v>279</v>
      </c>
      <c r="U213" s="12" t="s">
        <v>280</v>
      </c>
      <c r="V213" s="12" t="s">
        <v>1455</v>
      </c>
      <c r="W213" s="12" t="s">
        <v>1455</v>
      </c>
      <c r="X213" s="12" t="s">
        <v>642</v>
      </c>
      <c r="Y213" s="12" t="s">
        <v>552</v>
      </c>
      <c r="Z213" s="12" t="s">
        <v>553</v>
      </c>
      <c r="AA213" s="12"/>
      <c r="AB213" s="12"/>
      <c r="AC213" s="15" t="s">
        <v>15</v>
      </c>
      <c r="AD213">
        <v>1</v>
      </c>
      <c r="AE213">
        <v>1</v>
      </c>
      <c r="AF213">
        <v>87</v>
      </c>
      <c r="AG213">
        <v>88</v>
      </c>
      <c r="AH213" t="s">
        <v>1630</v>
      </c>
      <c r="AI213">
        <v>87</v>
      </c>
    </row>
    <row r="214" spans="1:35">
      <c r="A214" t="str">
        <f t="shared" si="3"/>
        <v>130103300110064003</v>
      </c>
      <c r="B214" s="12" t="s">
        <v>546</v>
      </c>
      <c r="C214" s="12" t="s">
        <v>48</v>
      </c>
      <c r="D214" s="12" t="s">
        <v>210</v>
      </c>
      <c r="E214" s="12" t="s">
        <v>268</v>
      </c>
      <c r="F214" s="12" t="s">
        <v>51</v>
      </c>
      <c r="G214" s="12" t="s">
        <v>350</v>
      </c>
      <c r="H214" s="12" t="s">
        <v>282</v>
      </c>
      <c r="I214" s="12" t="s">
        <v>548</v>
      </c>
      <c r="J214" s="12" t="s">
        <v>703</v>
      </c>
      <c r="K214" s="12" t="s">
        <v>492</v>
      </c>
      <c r="L214" s="12" t="s">
        <v>273</v>
      </c>
      <c r="M214" s="12">
        <v>1</v>
      </c>
      <c r="N214" s="12" t="s">
        <v>572</v>
      </c>
      <c r="O214" s="12" t="s">
        <v>342</v>
      </c>
      <c r="P214" s="12" t="s">
        <v>276</v>
      </c>
      <c r="Q214" s="12" t="s">
        <v>356</v>
      </c>
      <c r="R214" s="12" t="s">
        <v>278</v>
      </c>
      <c r="S214" s="12" t="s">
        <v>278</v>
      </c>
      <c r="T214" s="12" t="s">
        <v>279</v>
      </c>
      <c r="U214" s="12" t="s">
        <v>280</v>
      </c>
      <c r="V214" s="12" t="s">
        <v>1455</v>
      </c>
      <c r="W214" s="12" t="s">
        <v>1455</v>
      </c>
      <c r="X214" s="12" t="s">
        <v>704</v>
      </c>
      <c r="Y214" s="12" t="s">
        <v>552</v>
      </c>
      <c r="Z214" s="12" t="s">
        <v>553</v>
      </c>
      <c r="AA214" s="12"/>
      <c r="AB214" s="12"/>
      <c r="AC214" s="15" t="s">
        <v>15</v>
      </c>
      <c r="AD214">
        <v>1</v>
      </c>
      <c r="AE214">
        <v>1</v>
      </c>
      <c r="AF214">
        <v>155</v>
      </c>
      <c r="AG214">
        <v>156</v>
      </c>
      <c r="AH214" t="s">
        <v>1705</v>
      </c>
      <c r="AI214">
        <v>155</v>
      </c>
    </row>
    <row r="215" spans="1:35">
      <c r="A215" t="str">
        <f t="shared" si="3"/>
        <v>130103300110064004</v>
      </c>
      <c r="B215" s="12" t="s">
        <v>546</v>
      </c>
      <c r="C215" s="12" t="s">
        <v>48</v>
      </c>
      <c r="D215" s="12" t="s">
        <v>210</v>
      </c>
      <c r="E215" s="12" t="s">
        <v>268</v>
      </c>
      <c r="F215" s="12" t="s">
        <v>53</v>
      </c>
      <c r="G215" s="12" t="s">
        <v>350</v>
      </c>
      <c r="H215" s="12" t="s">
        <v>282</v>
      </c>
      <c r="I215" s="12" t="s">
        <v>548</v>
      </c>
      <c r="J215" s="12" t="s">
        <v>705</v>
      </c>
      <c r="K215" s="12" t="s">
        <v>492</v>
      </c>
      <c r="L215" s="12" t="s">
        <v>273</v>
      </c>
      <c r="M215" s="12">
        <v>1</v>
      </c>
      <c r="N215" s="12" t="s">
        <v>572</v>
      </c>
      <c r="O215" s="12" t="s">
        <v>342</v>
      </c>
      <c r="P215" s="12" t="s">
        <v>276</v>
      </c>
      <c r="Q215" s="12" t="s">
        <v>356</v>
      </c>
      <c r="R215" s="12" t="s">
        <v>278</v>
      </c>
      <c r="S215" s="12" t="s">
        <v>278</v>
      </c>
      <c r="T215" s="12" t="s">
        <v>279</v>
      </c>
      <c r="U215" s="12" t="s">
        <v>280</v>
      </c>
      <c r="V215" s="12" t="s">
        <v>1455</v>
      </c>
      <c r="W215" s="12" t="s">
        <v>1455</v>
      </c>
      <c r="X215" s="12" t="s">
        <v>706</v>
      </c>
      <c r="Y215" s="12" t="s">
        <v>552</v>
      </c>
      <c r="Z215" s="12" t="s">
        <v>553</v>
      </c>
      <c r="AA215" s="12"/>
      <c r="AB215" s="12"/>
      <c r="AC215" s="15" t="s">
        <v>15</v>
      </c>
      <c r="AD215">
        <v>1</v>
      </c>
      <c r="AE215">
        <v>0</v>
      </c>
      <c r="AF215">
        <v>197</v>
      </c>
      <c r="AG215">
        <v>197</v>
      </c>
      <c r="AH215" t="s">
        <v>1706</v>
      </c>
      <c r="AI215">
        <v>197</v>
      </c>
    </row>
    <row r="216" spans="1:35">
      <c r="A216" t="str">
        <f t="shared" si="3"/>
        <v>130103300110065001</v>
      </c>
      <c r="B216" s="12" t="s">
        <v>546</v>
      </c>
      <c r="C216" s="12" t="s">
        <v>48</v>
      </c>
      <c r="D216" s="12" t="s">
        <v>211</v>
      </c>
      <c r="E216" s="12" t="s">
        <v>268</v>
      </c>
      <c r="F216" s="12" t="s">
        <v>49</v>
      </c>
      <c r="G216" s="12" t="s">
        <v>350</v>
      </c>
      <c r="H216" s="12" t="s">
        <v>282</v>
      </c>
      <c r="I216" s="12" t="s">
        <v>555</v>
      </c>
      <c r="J216" s="12" t="s">
        <v>707</v>
      </c>
      <c r="K216" s="12" t="s">
        <v>492</v>
      </c>
      <c r="L216" s="12" t="s">
        <v>273</v>
      </c>
      <c r="M216" s="12">
        <v>4</v>
      </c>
      <c r="N216" s="12" t="s">
        <v>572</v>
      </c>
      <c r="O216" s="12" t="s">
        <v>342</v>
      </c>
      <c r="P216" s="12" t="s">
        <v>276</v>
      </c>
      <c r="Q216" s="12" t="s">
        <v>356</v>
      </c>
      <c r="R216" s="12" t="s">
        <v>278</v>
      </c>
      <c r="S216" s="12" t="s">
        <v>278</v>
      </c>
      <c r="T216" s="12" t="s">
        <v>279</v>
      </c>
      <c r="U216" s="12" t="s">
        <v>280</v>
      </c>
      <c r="V216" s="12" t="s">
        <v>1456</v>
      </c>
      <c r="W216" s="12" t="s">
        <v>1456</v>
      </c>
      <c r="X216" s="12" t="s">
        <v>640</v>
      </c>
      <c r="Y216" s="12" t="s">
        <v>552</v>
      </c>
      <c r="Z216" s="12" t="s">
        <v>553</v>
      </c>
      <c r="AA216" s="12"/>
      <c r="AB216" s="12"/>
      <c r="AC216" s="15" t="s">
        <v>15</v>
      </c>
      <c r="AD216">
        <v>4</v>
      </c>
      <c r="AE216">
        <v>0</v>
      </c>
      <c r="AF216">
        <v>189</v>
      </c>
      <c r="AG216">
        <v>189</v>
      </c>
      <c r="AH216" t="s">
        <v>1699</v>
      </c>
      <c r="AI216">
        <v>47.25</v>
      </c>
    </row>
    <row r="217" spans="1:35">
      <c r="A217" t="str">
        <f t="shared" si="3"/>
        <v>130103300110065002</v>
      </c>
      <c r="B217" s="12" t="s">
        <v>546</v>
      </c>
      <c r="C217" s="12" t="s">
        <v>48</v>
      </c>
      <c r="D217" s="12" t="s">
        <v>211</v>
      </c>
      <c r="E217" s="12" t="s">
        <v>268</v>
      </c>
      <c r="F217" s="12" t="s">
        <v>50</v>
      </c>
      <c r="G217" s="12" t="s">
        <v>350</v>
      </c>
      <c r="H217" s="12" t="s">
        <v>282</v>
      </c>
      <c r="I217" s="12" t="s">
        <v>555</v>
      </c>
      <c r="J217" s="12" t="s">
        <v>708</v>
      </c>
      <c r="K217" s="12" t="s">
        <v>492</v>
      </c>
      <c r="L217" s="12" t="s">
        <v>273</v>
      </c>
      <c r="M217" s="12">
        <v>4</v>
      </c>
      <c r="N217" s="12" t="s">
        <v>572</v>
      </c>
      <c r="O217" s="12" t="s">
        <v>342</v>
      </c>
      <c r="P217" s="12" t="s">
        <v>276</v>
      </c>
      <c r="Q217" s="12" t="s">
        <v>356</v>
      </c>
      <c r="R217" s="12" t="s">
        <v>278</v>
      </c>
      <c r="S217" s="12" t="s">
        <v>278</v>
      </c>
      <c r="T217" s="12" t="s">
        <v>279</v>
      </c>
      <c r="U217" s="12" t="s">
        <v>280</v>
      </c>
      <c r="V217" s="12" t="s">
        <v>1456</v>
      </c>
      <c r="W217" s="12" t="s">
        <v>1456</v>
      </c>
      <c r="X217" s="12" t="s">
        <v>642</v>
      </c>
      <c r="Y217" s="12" t="s">
        <v>552</v>
      </c>
      <c r="Z217" s="12" t="s">
        <v>553</v>
      </c>
      <c r="AA217" s="12"/>
      <c r="AB217" s="12"/>
      <c r="AC217" s="15" t="s">
        <v>15</v>
      </c>
      <c r="AD217">
        <v>4</v>
      </c>
      <c r="AE217">
        <v>0</v>
      </c>
      <c r="AF217">
        <v>278</v>
      </c>
      <c r="AG217">
        <v>278</v>
      </c>
      <c r="AH217" t="s">
        <v>1609</v>
      </c>
      <c r="AI217">
        <v>69.5</v>
      </c>
    </row>
    <row r="218" spans="1:35">
      <c r="A218" t="str">
        <f t="shared" si="3"/>
        <v>130103300110065003</v>
      </c>
      <c r="B218" s="12" t="s">
        <v>546</v>
      </c>
      <c r="C218" s="12" t="s">
        <v>48</v>
      </c>
      <c r="D218" s="12" t="s">
        <v>211</v>
      </c>
      <c r="E218" s="12" t="s">
        <v>268</v>
      </c>
      <c r="F218" s="12" t="s">
        <v>51</v>
      </c>
      <c r="G218" s="12" t="s">
        <v>350</v>
      </c>
      <c r="H218" s="12" t="s">
        <v>282</v>
      </c>
      <c r="I218" s="12" t="s">
        <v>548</v>
      </c>
      <c r="J218" s="12" t="s">
        <v>709</v>
      </c>
      <c r="K218" s="12" t="s">
        <v>492</v>
      </c>
      <c r="L218" s="12" t="s">
        <v>273</v>
      </c>
      <c r="M218" s="12">
        <v>1</v>
      </c>
      <c r="N218" s="12" t="s">
        <v>572</v>
      </c>
      <c r="O218" s="12" t="s">
        <v>342</v>
      </c>
      <c r="P218" s="12" t="s">
        <v>276</v>
      </c>
      <c r="Q218" s="12" t="s">
        <v>356</v>
      </c>
      <c r="R218" s="12" t="s">
        <v>278</v>
      </c>
      <c r="S218" s="12" t="s">
        <v>278</v>
      </c>
      <c r="T218" s="12" t="s">
        <v>279</v>
      </c>
      <c r="U218" s="12" t="s">
        <v>280</v>
      </c>
      <c r="V218" s="12" t="s">
        <v>1456</v>
      </c>
      <c r="W218" s="12" t="s">
        <v>1456</v>
      </c>
      <c r="X218" s="12" t="s">
        <v>704</v>
      </c>
      <c r="Y218" s="12" t="s">
        <v>552</v>
      </c>
      <c r="Z218" s="12" t="s">
        <v>553</v>
      </c>
      <c r="AA218" s="12"/>
      <c r="AB218" s="12"/>
      <c r="AC218" s="15" t="s">
        <v>15</v>
      </c>
      <c r="AD218">
        <v>1</v>
      </c>
      <c r="AE218">
        <v>1</v>
      </c>
      <c r="AF218">
        <v>138</v>
      </c>
      <c r="AG218">
        <v>139</v>
      </c>
      <c r="AH218" t="s">
        <v>1644</v>
      </c>
      <c r="AI218">
        <v>138</v>
      </c>
    </row>
    <row r="219" spans="1:35">
      <c r="A219" t="str">
        <f t="shared" si="3"/>
        <v>130103300110065004</v>
      </c>
      <c r="B219" s="12" t="s">
        <v>546</v>
      </c>
      <c r="C219" s="12" t="s">
        <v>48</v>
      </c>
      <c r="D219" s="12" t="s">
        <v>211</v>
      </c>
      <c r="E219" s="12" t="s">
        <v>268</v>
      </c>
      <c r="F219" s="12" t="s">
        <v>53</v>
      </c>
      <c r="G219" s="12" t="s">
        <v>350</v>
      </c>
      <c r="H219" s="12" t="s">
        <v>282</v>
      </c>
      <c r="I219" s="12" t="s">
        <v>548</v>
      </c>
      <c r="J219" s="12" t="s">
        <v>710</v>
      </c>
      <c r="K219" s="12" t="s">
        <v>492</v>
      </c>
      <c r="L219" s="12" t="s">
        <v>273</v>
      </c>
      <c r="M219" s="12">
        <v>1</v>
      </c>
      <c r="N219" s="12" t="s">
        <v>572</v>
      </c>
      <c r="O219" s="12" t="s">
        <v>342</v>
      </c>
      <c r="P219" s="12" t="s">
        <v>276</v>
      </c>
      <c r="Q219" s="12" t="s">
        <v>356</v>
      </c>
      <c r="R219" s="12" t="s">
        <v>278</v>
      </c>
      <c r="S219" s="12" t="s">
        <v>278</v>
      </c>
      <c r="T219" s="12" t="s">
        <v>279</v>
      </c>
      <c r="U219" s="12" t="s">
        <v>280</v>
      </c>
      <c r="V219" s="12" t="s">
        <v>1456</v>
      </c>
      <c r="W219" s="12" t="s">
        <v>1456</v>
      </c>
      <c r="X219" s="12" t="s">
        <v>706</v>
      </c>
      <c r="Y219" s="12" t="s">
        <v>552</v>
      </c>
      <c r="Z219" s="12" t="s">
        <v>553</v>
      </c>
      <c r="AA219" s="12"/>
      <c r="AB219" s="12"/>
      <c r="AC219" s="15" t="s">
        <v>15</v>
      </c>
      <c r="AD219">
        <v>1</v>
      </c>
      <c r="AE219">
        <v>0</v>
      </c>
      <c r="AF219">
        <v>170</v>
      </c>
      <c r="AG219">
        <v>170</v>
      </c>
      <c r="AH219" t="s">
        <v>1707</v>
      </c>
      <c r="AI219">
        <v>170</v>
      </c>
    </row>
    <row r="220" spans="1:35">
      <c r="A220" t="str">
        <f t="shared" si="3"/>
        <v>130103300110067001</v>
      </c>
      <c r="B220" s="12" t="s">
        <v>546</v>
      </c>
      <c r="C220" s="12" t="s">
        <v>48</v>
      </c>
      <c r="D220" s="12" t="s">
        <v>711</v>
      </c>
      <c r="E220" s="12" t="s">
        <v>268</v>
      </c>
      <c r="F220" s="12" t="s">
        <v>52</v>
      </c>
      <c r="G220" s="12" t="s">
        <v>350</v>
      </c>
      <c r="H220" s="12" t="s">
        <v>282</v>
      </c>
      <c r="I220" s="12" t="s">
        <v>555</v>
      </c>
      <c r="J220" s="12" t="s">
        <v>712</v>
      </c>
      <c r="K220" s="12" t="s">
        <v>492</v>
      </c>
      <c r="L220" s="12" t="s">
        <v>273</v>
      </c>
      <c r="M220" s="12">
        <v>2</v>
      </c>
      <c r="N220" s="12" t="s">
        <v>550</v>
      </c>
      <c r="O220" s="12" t="s">
        <v>342</v>
      </c>
      <c r="P220" s="12" t="s">
        <v>276</v>
      </c>
      <c r="Q220" s="12" t="s">
        <v>356</v>
      </c>
      <c r="R220" s="12" t="s">
        <v>278</v>
      </c>
      <c r="S220" s="12" t="s">
        <v>278</v>
      </c>
      <c r="T220" s="12" t="s">
        <v>279</v>
      </c>
      <c r="U220" s="12" t="s">
        <v>280</v>
      </c>
      <c r="V220" s="12" t="s">
        <v>1396</v>
      </c>
      <c r="W220" s="12" t="s">
        <v>1396</v>
      </c>
      <c r="X220" s="12" t="s">
        <v>713</v>
      </c>
      <c r="Y220" s="12" t="s">
        <v>552</v>
      </c>
      <c r="Z220" s="12" t="s">
        <v>553</v>
      </c>
      <c r="AA220" s="12"/>
      <c r="AB220" s="12"/>
      <c r="AC220" s="15" t="s">
        <v>15</v>
      </c>
      <c r="AD220">
        <v>2</v>
      </c>
      <c r="AE220">
        <v>0</v>
      </c>
      <c r="AF220">
        <v>138</v>
      </c>
      <c r="AG220">
        <v>138</v>
      </c>
      <c r="AH220" t="s">
        <v>1635</v>
      </c>
      <c r="AI220">
        <v>69</v>
      </c>
    </row>
    <row r="221" spans="1:35">
      <c r="A221" t="str">
        <f t="shared" si="3"/>
        <v>130103300110068001</v>
      </c>
      <c r="B221" s="12" t="s">
        <v>546</v>
      </c>
      <c r="C221" s="12" t="s">
        <v>48</v>
      </c>
      <c r="D221" s="12" t="s">
        <v>714</v>
      </c>
      <c r="E221" s="12" t="s">
        <v>268</v>
      </c>
      <c r="F221" s="12" t="s">
        <v>52</v>
      </c>
      <c r="G221" s="12" t="s">
        <v>350</v>
      </c>
      <c r="H221" s="12" t="s">
        <v>282</v>
      </c>
      <c r="I221" s="12" t="s">
        <v>548</v>
      </c>
      <c r="J221" s="12" t="s">
        <v>715</v>
      </c>
      <c r="K221" s="12" t="s">
        <v>492</v>
      </c>
      <c r="L221" s="12" t="s">
        <v>273</v>
      </c>
      <c r="M221" s="12">
        <v>2</v>
      </c>
      <c r="N221" s="12" t="s">
        <v>550</v>
      </c>
      <c r="O221" s="12" t="s">
        <v>342</v>
      </c>
      <c r="P221" s="12" t="s">
        <v>276</v>
      </c>
      <c r="Q221" s="12" t="s">
        <v>356</v>
      </c>
      <c r="R221" s="12" t="s">
        <v>278</v>
      </c>
      <c r="S221" s="12" t="s">
        <v>278</v>
      </c>
      <c r="T221" s="12" t="s">
        <v>279</v>
      </c>
      <c r="U221" s="12" t="s">
        <v>280</v>
      </c>
      <c r="V221" s="12" t="s">
        <v>1457</v>
      </c>
      <c r="W221" s="12" t="s">
        <v>1457</v>
      </c>
      <c r="X221" s="12" t="s">
        <v>650</v>
      </c>
      <c r="Y221" s="12" t="s">
        <v>552</v>
      </c>
      <c r="Z221" s="12" t="s">
        <v>553</v>
      </c>
      <c r="AA221" s="12"/>
      <c r="AB221" s="12"/>
      <c r="AC221" s="15" t="s">
        <v>33</v>
      </c>
      <c r="AD221">
        <v>2</v>
      </c>
      <c r="AE221">
        <v>5</v>
      </c>
      <c r="AF221">
        <v>97</v>
      </c>
      <c r="AG221">
        <v>102</v>
      </c>
      <c r="AH221" t="s">
        <v>1653</v>
      </c>
      <c r="AI221">
        <v>48.5</v>
      </c>
    </row>
    <row r="222" spans="1:35">
      <c r="A222" t="str">
        <f t="shared" si="3"/>
        <v>130103300110069001</v>
      </c>
      <c r="B222" s="12" t="s">
        <v>546</v>
      </c>
      <c r="C222" s="12" t="s">
        <v>48</v>
      </c>
      <c r="D222" s="12" t="s">
        <v>716</v>
      </c>
      <c r="E222" s="12" t="s">
        <v>268</v>
      </c>
      <c r="F222" s="12" t="s">
        <v>52</v>
      </c>
      <c r="G222" s="12" t="s">
        <v>350</v>
      </c>
      <c r="H222" s="12" t="s">
        <v>282</v>
      </c>
      <c r="I222" s="12" t="s">
        <v>548</v>
      </c>
      <c r="J222" s="12" t="s">
        <v>717</v>
      </c>
      <c r="K222" s="12" t="s">
        <v>492</v>
      </c>
      <c r="L222" s="12" t="s">
        <v>273</v>
      </c>
      <c r="M222" s="12">
        <v>1</v>
      </c>
      <c r="N222" s="12" t="s">
        <v>550</v>
      </c>
      <c r="O222" s="12" t="s">
        <v>342</v>
      </c>
      <c r="P222" s="12" t="s">
        <v>276</v>
      </c>
      <c r="Q222" s="12" t="s">
        <v>356</v>
      </c>
      <c r="R222" s="12" t="s">
        <v>278</v>
      </c>
      <c r="S222" s="12" t="s">
        <v>278</v>
      </c>
      <c r="T222" s="12" t="s">
        <v>279</v>
      </c>
      <c r="U222" s="12" t="s">
        <v>280</v>
      </c>
      <c r="V222" s="12" t="s">
        <v>1458</v>
      </c>
      <c r="W222" s="12" t="s">
        <v>1458</v>
      </c>
      <c r="X222" s="12" t="s">
        <v>650</v>
      </c>
      <c r="Y222" s="12" t="s">
        <v>552</v>
      </c>
      <c r="Z222" s="12" t="s">
        <v>553</v>
      </c>
      <c r="AA222" s="12"/>
      <c r="AB222" s="12"/>
      <c r="AC222" s="15" t="s">
        <v>33</v>
      </c>
      <c r="AD222">
        <v>1</v>
      </c>
      <c r="AE222">
        <v>4</v>
      </c>
      <c r="AF222">
        <v>52</v>
      </c>
      <c r="AG222">
        <v>56</v>
      </c>
      <c r="AH222" t="s">
        <v>1608</v>
      </c>
      <c r="AI222">
        <v>52</v>
      </c>
    </row>
    <row r="223" spans="1:35">
      <c r="A223" t="str">
        <f t="shared" si="3"/>
        <v>130103300110070001</v>
      </c>
      <c r="B223" s="12" t="s">
        <v>546</v>
      </c>
      <c r="C223" s="12" t="s">
        <v>48</v>
      </c>
      <c r="D223" s="12" t="s">
        <v>718</v>
      </c>
      <c r="E223" s="12" t="s">
        <v>268</v>
      </c>
      <c r="F223" s="12" t="s">
        <v>52</v>
      </c>
      <c r="G223" s="12" t="s">
        <v>350</v>
      </c>
      <c r="H223" s="12" t="s">
        <v>282</v>
      </c>
      <c r="I223" s="12" t="s">
        <v>548</v>
      </c>
      <c r="J223" s="12" t="s">
        <v>719</v>
      </c>
      <c r="K223" s="12" t="s">
        <v>492</v>
      </c>
      <c r="L223" s="12" t="s">
        <v>273</v>
      </c>
      <c r="M223" s="12">
        <v>1</v>
      </c>
      <c r="N223" s="12" t="s">
        <v>550</v>
      </c>
      <c r="O223" s="12" t="s">
        <v>342</v>
      </c>
      <c r="P223" s="12" t="s">
        <v>276</v>
      </c>
      <c r="Q223" s="12" t="s">
        <v>356</v>
      </c>
      <c r="R223" s="12" t="s">
        <v>278</v>
      </c>
      <c r="S223" s="12" t="s">
        <v>278</v>
      </c>
      <c r="T223" s="12" t="s">
        <v>279</v>
      </c>
      <c r="U223" s="12" t="s">
        <v>280</v>
      </c>
      <c r="V223" s="12" t="s">
        <v>1459</v>
      </c>
      <c r="W223" s="12" t="s">
        <v>1459</v>
      </c>
      <c r="X223" s="12" t="s">
        <v>650</v>
      </c>
      <c r="Y223" s="12" t="s">
        <v>552</v>
      </c>
      <c r="Z223" s="12" t="s">
        <v>553</v>
      </c>
      <c r="AA223" s="12"/>
      <c r="AB223" s="12"/>
      <c r="AC223" s="15" t="s">
        <v>33</v>
      </c>
      <c r="AD223">
        <v>1</v>
      </c>
      <c r="AE223">
        <v>1</v>
      </c>
      <c r="AF223">
        <v>30</v>
      </c>
      <c r="AG223">
        <v>31</v>
      </c>
      <c r="AH223" t="s">
        <v>1632</v>
      </c>
      <c r="AI223">
        <v>30</v>
      </c>
    </row>
    <row r="224" spans="1:35">
      <c r="A224" t="str">
        <f t="shared" si="3"/>
        <v>130103300110071001</v>
      </c>
      <c r="B224" s="12" t="s">
        <v>546</v>
      </c>
      <c r="C224" s="12" t="s">
        <v>48</v>
      </c>
      <c r="D224" s="12" t="s">
        <v>142</v>
      </c>
      <c r="E224" s="12" t="s">
        <v>268</v>
      </c>
      <c r="F224" s="12" t="s">
        <v>49</v>
      </c>
      <c r="G224" s="12" t="s">
        <v>350</v>
      </c>
      <c r="H224" s="12" t="s">
        <v>282</v>
      </c>
      <c r="I224" s="12" t="s">
        <v>548</v>
      </c>
      <c r="J224" s="12" t="s">
        <v>720</v>
      </c>
      <c r="K224" s="12" t="s">
        <v>492</v>
      </c>
      <c r="L224" s="12" t="s">
        <v>273</v>
      </c>
      <c r="M224" s="12">
        <v>1</v>
      </c>
      <c r="N224" s="12" t="s">
        <v>550</v>
      </c>
      <c r="O224" s="12" t="s">
        <v>342</v>
      </c>
      <c r="P224" s="12" t="s">
        <v>276</v>
      </c>
      <c r="Q224" s="12" t="s">
        <v>356</v>
      </c>
      <c r="R224" s="12" t="s">
        <v>278</v>
      </c>
      <c r="S224" s="12" t="s">
        <v>278</v>
      </c>
      <c r="T224" s="12" t="s">
        <v>279</v>
      </c>
      <c r="U224" s="12" t="s">
        <v>280</v>
      </c>
      <c r="V224" s="12" t="s">
        <v>1460</v>
      </c>
      <c r="W224" s="12" t="s">
        <v>1460</v>
      </c>
      <c r="X224" s="12" t="s">
        <v>665</v>
      </c>
      <c r="Y224" s="12" t="s">
        <v>552</v>
      </c>
      <c r="Z224" s="12" t="s">
        <v>553</v>
      </c>
      <c r="AA224" s="12"/>
      <c r="AB224" s="12"/>
      <c r="AC224" s="15" t="s">
        <v>33</v>
      </c>
      <c r="AD224">
        <v>1</v>
      </c>
      <c r="AE224">
        <v>1</v>
      </c>
      <c r="AF224">
        <v>19</v>
      </c>
      <c r="AG224">
        <v>20</v>
      </c>
      <c r="AH224" t="s">
        <v>1567</v>
      </c>
      <c r="AI224">
        <v>19</v>
      </c>
    </row>
    <row r="225" spans="1:35">
      <c r="A225" t="str">
        <f t="shared" si="3"/>
        <v>130103300110071002</v>
      </c>
      <c r="B225" s="12" t="s">
        <v>546</v>
      </c>
      <c r="C225" s="12" t="s">
        <v>48</v>
      </c>
      <c r="D225" s="12" t="s">
        <v>142</v>
      </c>
      <c r="E225" s="12" t="s">
        <v>268</v>
      </c>
      <c r="F225" s="12" t="s">
        <v>50</v>
      </c>
      <c r="G225" s="12" t="s">
        <v>350</v>
      </c>
      <c r="H225" s="12" t="s">
        <v>282</v>
      </c>
      <c r="I225" s="12" t="s">
        <v>548</v>
      </c>
      <c r="J225" s="12" t="s">
        <v>721</v>
      </c>
      <c r="K225" s="12" t="s">
        <v>492</v>
      </c>
      <c r="L225" s="12" t="s">
        <v>273</v>
      </c>
      <c r="M225" s="12">
        <v>1</v>
      </c>
      <c r="N225" s="12" t="s">
        <v>550</v>
      </c>
      <c r="O225" s="12" t="s">
        <v>342</v>
      </c>
      <c r="P225" s="12" t="s">
        <v>276</v>
      </c>
      <c r="Q225" s="12" t="s">
        <v>356</v>
      </c>
      <c r="R225" s="12" t="s">
        <v>278</v>
      </c>
      <c r="S225" s="12" t="s">
        <v>278</v>
      </c>
      <c r="T225" s="12" t="s">
        <v>279</v>
      </c>
      <c r="U225" s="12" t="s">
        <v>280</v>
      </c>
      <c r="V225" s="12" t="s">
        <v>1460</v>
      </c>
      <c r="W225" s="12" t="s">
        <v>1460</v>
      </c>
      <c r="X225" s="12" t="s">
        <v>667</v>
      </c>
      <c r="Y225" s="12" t="s">
        <v>552</v>
      </c>
      <c r="Z225" s="12" t="s">
        <v>553</v>
      </c>
      <c r="AA225" s="12"/>
      <c r="AB225" s="12"/>
      <c r="AC225" s="15" t="s">
        <v>33</v>
      </c>
      <c r="AD225">
        <v>1</v>
      </c>
      <c r="AE225">
        <v>0</v>
      </c>
      <c r="AF225">
        <v>23</v>
      </c>
      <c r="AG225">
        <v>23</v>
      </c>
      <c r="AH225" t="s">
        <v>1579</v>
      </c>
      <c r="AI225">
        <v>23</v>
      </c>
    </row>
    <row r="226" spans="1:35">
      <c r="A226" t="str">
        <f t="shared" si="3"/>
        <v>130103300110071003</v>
      </c>
      <c r="B226" s="12" t="s">
        <v>546</v>
      </c>
      <c r="C226" s="12" t="s">
        <v>48</v>
      </c>
      <c r="D226" s="12" t="s">
        <v>142</v>
      </c>
      <c r="E226" s="12" t="s">
        <v>268</v>
      </c>
      <c r="F226" s="12" t="s">
        <v>51</v>
      </c>
      <c r="G226" s="12" t="s">
        <v>350</v>
      </c>
      <c r="H226" s="12" t="s">
        <v>282</v>
      </c>
      <c r="I226" s="12" t="s">
        <v>555</v>
      </c>
      <c r="J226" s="12" t="s">
        <v>722</v>
      </c>
      <c r="K226" s="12" t="s">
        <v>492</v>
      </c>
      <c r="L226" s="12" t="s">
        <v>273</v>
      </c>
      <c r="M226" s="12">
        <v>2</v>
      </c>
      <c r="N226" s="12" t="s">
        <v>550</v>
      </c>
      <c r="O226" s="12" t="s">
        <v>342</v>
      </c>
      <c r="P226" s="12" t="s">
        <v>276</v>
      </c>
      <c r="Q226" s="12" t="s">
        <v>356</v>
      </c>
      <c r="R226" s="12" t="s">
        <v>278</v>
      </c>
      <c r="S226" s="12" t="s">
        <v>278</v>
      </c>
      <c r="T226" s="12" t="s">
        <v>279</v>
      </c>
      <c r="U226" s="12" t="s">
        <v>280</v>
      </c>
      <c r="V226" s="12" t="s">
        <v>1460</v>
      </c>
      <c r="W226" s="12" t="s">
        <v>1460</v>
      </c>
      <c r="X226" s="12" t="s">
        <v>640</v>
      </c>
      <c r="Y226" s="12" t="s">
        <v>552</v>
      </c>
      <c r="Z226" s="12" t="s">
        <v>553</v>
      </c>
      <c r="AA226" s="12"/>
      <c r="AB226" s="12"/>
      <c r="AC226" s="15" t="s">
        <v>33</v>
      </c>
      <c r="AD226">
        <v>2</v>
      </c>
      <c r="AE226">
        <v>3</v>
      </c>
      <c r="AF226">
        <v>122</v>
      </c>
      <c r="AG226">
        <v>125</v>
      </c>
      <c r="AH226" t="s">
        <v>1594</v>
      </c>
      <c r="AI226">
        <v>61</v>
      </c>
    </row>
    <row r="227" spans="1:35">
      <c r="A227" t="str">
        <f t="shared" si="3"/>
        <v>130103300110071004</v>
      </c>
      <c r="B227" s="12" t="s">
        <v>546</v>
      </c>
      <c r="C227" s="12" t="s">
        <v>48</v>
      </c>
      <c r="D227" s="12" t="s">
        <v>142</v>
      </c>
      <c r="E227" s="12" t="s">
        <v>268</v>
      </c>
      <c r="F227" s="12" t="s">
        <v>53</v>
      </c>
      <c r="G227" s="12" t="s">
        <v>350</v>
      </c>
      <c r="H227" s="12" t="s">
        <v>282</v>
      </c>
      <c r="I227" s="12" t="s">
        <v>555</v>
      </c>
      <c r="J227" s="12" t="s">
        <v>723</v>
      </c>
      <c r="K227" s="12" t="s">
        <v>492</v>
      </c>
      <c r="L227" s="12" t="s">
        <v>273</v>
      </c>
      <c r="M227" s="12">
        <v>2</v>
      </c>
      <c r="N227" s="12" t="s">
        <v>550</v>
      </c>
      <c r="O227" s="12" t="s">
        <v>342</v>
      </c>
      <c r="P227" s="12" t="s">
        <v>276</v>
      </c>
      <c r="Q227" s="12" t="s">
        <v>356</v>
      </c>
      <c r="R227" s="12" t="s">
        <v>278</v>
      </c>
      <c r="S227" s="12" t="s">
        <v>278</v>
      </c>
      <c r="T227" s="12" t="s">
        <v>279</v>
      </c>
      <c r="U227" s="12" t="s">
        <v>280</v>
      </c>
      <c r="V227" s="12" t="s">
        <v>1460</v>
      </c>
      <c r="W227" s="12" t="s">
        <v>1460</v>
      </c>
      <c r="X227" s="12" t="s">
        <v>642</v>
      </c>
      <c r="Y227" s="12" t="s">
        <v>552</v>
      </c>
      <c r="Z227" s="12" t="s">
        <v>553</v>
      </c>
      <c r="AA227" s="12"/>
      <c r="AB227" s="12"/>
      <c r="AC227" s="15" t="s">
        <v>33</v>
      </c>
      <c r="AD227">
        <v>2</v>
      </c>
      <c r="AE227">
        <v>10</v>
      </c>
      <c r="AF227">
        <v>225</v>
      </c>
      <c r="AG227">
        <v>235</v>
      </c>
      <c r="AH227" t="s">
        <v>1658</v>
      </c>
      <c r="AI227">
        <v>112.5</v>
      </c>
    </row>
    <row r="228" spans="1:35">
      <c r="A228" t="str">
        <f t="shared" si="3"/>
        <v>130103300110071005</v>
      </c>
      <c r="B228" s="12" t="s">
        <v>546</v>
      </c>
      <c r="C228" s="12" t="s">
        <v>48</v>
      </c>
      <c r="D228" s="12" t="s">
        <v>142</v>
      </c>
      <c r="E228" s="12" t="s">
        <v>268</v>
      </c>
      <c r="F228" s="12" t="s">
        <v>56</v>
      </c>
      <c r="G228" s="12" t="s">
        <v>350</v>
      </c>
      <c r="H228" s="12" t="s">
        <v>282</v>
      </c>
      <c r="I228" s="12" t="s">
        <v>555</v>
      </c>
      <c r="J228" s="12" t="s">
        <v>724</v>
      </c>
      <c r="K228" s="12" t="s">
        <v>492</v>
      </c>
      <c r="L228" s="12" t="s">
        <v>273</v>
      </c>
      <c r="M228" s="12">
        <v>4</v>
      </c>
      <c r="N228" s="12" t="s">
        <v>578</v>
      </c>
      <c r="O228" s="12" t="s">
        <v>342</v>
      </c>
      <c r="P228" s="12" t="s">
        <v>276</v>
      </c>
      <c r="Q228" s="12" t="s">
        <v>356</v>
      </c>
      <c r="R228" s="12" t="s">
        <v>398</v>
      </c>
      <c r="S228" s="12" t="s">
        <v>1403</v>
      </c>
      <c r="T228" s="12" t="s">
        <v>279</v>
      </c>
      <c r="U228" s="12" t="s">
        <v>280</v>
      </c>
      <c r="V228" s="12" t="s">
        <v>1460</v>
      </c>
      <c r="W228" s="12" t="s">
        <v>1460</v>
      </c>
      <c r="X228" s="12" t="s">
        <v>579</v>
      </c>
      <c r="Y228" s="12" t="s">
        <v>552</v>
      </c>
      <c r="Z228" s="12" t="s">
        <v>553</v>
      </c>
      <c r="AA228" s="12"/>
      <c r="AB228" s="12"/>
      <c r="AC228" s="15" t="s">
        <v>33</v>
      </c>
      <c r="AD228">
        <v>4</v>
      </c>
      <c r="AE228">
        <v>5</v>
      </c>
      <c r="AF228">
        <v>22</v>
      </c>
      <c r="AG228">
        <v>27</v>
      </c>
      <c r="AH228" t="s">
        <v>1552</v>
      </c>
      <c r="AI228">
        <v>5.5</v>
      </c>
    </row>
    <row r="229" spans="1:35">
      <c r="A229" t="str">
        <f t="shared" si="3"/>
        <v>130103300110072001</v>
      </c>
      <c r="B229" s="12" t="s">
        <v>546</v>
      </c>
      <c r="C229" s="12" t="s">
        <v>48</v>
      </c>
      <c r="D229" s="12" t="s">
        <v>90</v>
      </c>
      <c r="E229" s="12" t="s">
        <v>268</v>
      </c>
      <c r="F229" s="12" t="s">
        <v>49</v>
      </c>
      <c r="G229" s="12" t="s">
        <v>350</v>
      </c>
      <c r="H229" s="12" t="s">
        <v>282</v>
      </c>
      <c r="I229" s="12" t="s">
        <v>548</v>
      </c>
      <c r="J229" s="12" t="s">
        <v>725</v>
      </c>
      <c r="K229" s="12" t="s">
        <v>492</v>
      </c>
      <c r="L229" s="12" t="s">
        <v>273</v>
      </c>
      <c r="M229" s="12">
        <v>2</v>
      </c>
      <c r="N229" s="12" t="s">
        <v>550</v>
      </c>
      <c r="O229" s="12" t="s">
        <v>342</v>
      </c>
      <c r="P229" s="12" t="s">
        <v>276</v>
      </c>
      <c r="Q229" s="12" t="s">
        <v>356</v>
      </c>
      <c r="R229" s="12" t="s">
        <v>278</v>
      </c>
      <c r="S229" s="12" t="s">
        <v>278</v>
      </c>
      <c r="T229" s="12" t="s">
        <v>279</v>
      </c>
      <c r="U229" s="12" t="s">
        <v>280</v>
      </c>
      <c r="V229" s="12" t="s">
        <v>1461</v>
      </c>
      <c r="W229" s="12" t="s">
        <v>1461</v>
      </c>
      <c r="X229" s="12" t="s">
        <v>665</v>
      </c>
      <c r="Y229" s="12" t="s">
        <v>552</v>
      </c>
      <c r="Z229" s="12" t="s">
        <v>553</v>
      </c>
      <c r="AA229" s="12"/>
      <c r="AB229" s="12"/>
      <c r="AC229" s="15" t="s">
        <v>33</v>
      </c>
      <c r="AD229">
        <v>2</v>
      </c>
      <c r="AE229">
        <v>1</v>
      </c>
      <c r="AF229">
        <v>39</v>
      </c>
      <c r="AG229">
        <v>40</v>
      </c>
      <c r="AH229" t="s">
        <v>1580</v>
      </c>
      <c r="AI229">
        <v>19.5</v>
      </c>
    </row>
    <row r="230" spans="1:35">
      <c r="A230" t="str">
        <f t="shared" si="3"/>
        <v>130103300110072002</v>
      </c>
      <c r="B230" s="12" t="s">
        <v>546</v>
      </c>
      <c r="C230" s="12" t="s">
        <v>48</v>
      </c>
      <c r="D230" s="12" t="s">
        <v>90</v>
      </c>
      <c r="E230" s="12" t="s">
        <v>268</v>
      </c>
      <c r="F230" s="12" t="s">
        <v>50</v>
      </c>
      <c r="G230" s="12" t="s">
        <v>350</v>
      </c>
      <c r="H230" s="12" t="s">
        <v>282</v>
      </c>
      <c r="I230" s="12" t="s">
        <v>548</v>
      </c>
      <c r="J230" s="12" t="s">
        <v>726</v>
      </c>
      <c r="K230" s="12" t="s">
        <v>492</v>
      </c>
      <c r="L230" s="12" t="s">
        <v>273</v>
      </c>
      <c r="M230" s="12">
        <v>2</v>
      </c>
      <c r="N230" s="12" t="s">
        <v>550</v>
      </c>
      <c r="O230" s="12" t="s">
        <v>342</v>
      </c>
      <c r="P230" s="12" t="s">
        <v>276</v>
      </c>
      <c r="Q230" s="12" t="s">
        <v>356</v>
      </c>
      <c r="R230" s="12" t="s">
        <v>278</v>
      </c>
      <c r="S230" s="12" t="s">
        <v>278</v>
      </c>
      <c r="T230" s="12" t="s">
        <v>279</v>
      </c>
      <c r="U230" s="12" t="s">
        <v>280</v>
      </c>
      <c r="V230" s="12" t="s">
        <v>1461</v>
      </c>
      <c r="W230" s="12" t="s">
        <v>1461</v>
      </c>
      <c r="X230" s="12" t="s">
        <v>667</v>
      </c>
      <c r="Y230" s="12" t="s">
        <v>552</v>
      </c>
      <c r="Z230" s="12" t="s">
        <v>553</v>
      </c>
      <c r="AA230" s="12"/>
      <c r="AB230" s="12"/>
      <c r="AC230" s="15" t="s">
        <v>33</v>
      </c>
      <c r="AD230">
        <v>2</v>
      </c>
      <c r="AE230">
        <v>3</v>
      </c>
      <c r="AF230">
        <v>65</v>
      </c>
      <c r="AG230">
        <v>68</v>
      </c>
      <c r="AH230" t="s">
        <v>1591</v>
      </c>
      <c r="AI230">
        <v>32.5</v>
      </c>
    </row>
    <row r="231" spans="1:35">
      <c r="A231" t="str">
        <f t="shared" si="3"/>
        <v>130103300110072003</v>
      </c>
      <c r="B231" s="12" t="s">
        <v>546</v>
      </c>
      <c r="C231" s="12" t="s">
        <v>48</v>
      </c>
      <c r="D231" s="12" t="s">
        <v>90</v>
      </c>
      <c r="E231" s="12" t="s">
        <v>268</v>
      </c>
      <c r="F231" s="12" t="s">
        <v>51</v>
      </c>
      <c r="G231" s="12" t="s">
        <v>350</v>
      </c>
      <c r="H231" s="12" t="s">
        <v>282</v>
      </c>
      <c r="I231" s="12" t="s">
        <v>555</v>
      </c>
      <c r="J231" s="12" t="s">
        <v>727</v>
      </c>
      <c r="K231" s="12" t="s">
        <v>492</v>
      </c>
      <c r="L231" s="12" t="s">
        <v>273</v>
      </c>
      <c r="M231" s="12">
        <v>1</v>
      </c>
      <c r="N231" s="12" t="s">
        <v>550</v>
      </c>
      <c r="O231" s="12" t="s">
        <v>342</v>
      </c>
      <c r="P231" s="12" t="s">
        <v>276</v>
      </c>
      <c r="Q231" s="12" t="s">
        <v>356</v>
      </c>
      <c r="R231" s="12" t="s">
        <v>278</v>
      </c>
      <c r="S231" s="12" t="s">
        <v>278</v>
      </c>
      <c r="T231" s="12" t="s">
        <v>279</v>
      </c>
      <c r="U231" s="12" t="s">
        <v>280</v>
      </c>
      <c r="V231" s="12" t="s">
        <v>1461</v>
      </c>
      <c r="W231" s="12" t="s">
        <v>1461</v>
      </c>
      <c r="X231" s="12" t="s">
        <v>640</v>
      </c>
      <c r="Y231" s="12" t="s">
        <v>552</v>
      </c>
      <c r="Z231" s="12" t="s">
        <v>553</v>
      </c>
      <c r="AA231" s="12"/>
      <c r="AB231" s="12"/>
      <c r="AC231" s="15" t="s">
        <v>33</v>
      </c>
      <c r="AD231">
        <v>1</v>
      </c>
      <c r="AE231">
        <v>3</v>
      </c>
      <c r="AF231">
        <v>75</v>
      </c>
      <c r="AG231">
        <v>78</v>
      </c>
      <c r="AH231" t="s">
        <v>1639</v>
      </c>
      <c r="AI231">
        <v>75</v>
      </c>
    </row>
    <row r="232" spans="1:35">
      <c r="A232" t="str">
        <f t="shared" si="3"/>
        <v>130103300110072004</v>
      </c>
      <c r="B232" s="12" t="s">
        <v>546</v>
      </c>
      <c r="C232" s="12" t="s">
        <v>48</v>
      </c>
      <c r="D232" s="12" t="s">
        <v>90</v>
      </c>
      <c r="E232" s="12" t="s">
        <v>268</v>
      </c>
      <c r="F232" s="12" t="s">
        <v>53</v>
      </c>
      <c r="G232" s="12" t="s">
        <v>350</v>
      </c>
      <c r="H232" s="12" t="s">
        <v>282</v>
      </c>
      <c r="I232" s="12" t="s">
        <v>555</v>
      </c>
      <c r="J232" s="12" t="s">
        <v>728</v>
      </c>
      <c r="K232" s="12" t="s">
        <v>492</v>
      </c>
      <c r="L232" s="12" t="s">
        <v>273</v>
      </c>
      <c r="M232" s="12">
        <v>1</v>
      </c>
      <c r="N232" s="12" t="s">
        <v>550</v>
      </c>
      <c r="O232" s="12" t="s">
        <v>342</v>
      </c>
      <c r="P232" s="12" t="s">
        <v>276</v>
      </c>
      <c r="Q232" s="12" t="s">
        <v>356</v>
      </c>
      <c r="R232" s="12" t="s">
        <v>278</v>
      </c>
      <c r="S232" s="12" t="s">
        <v>278</v>
      </c>
      <c r="T232" s="12" t="s">
        <v>279</v>
      </c>
      <c r="U232" s="12" t="s">
        <v>280</v>
      </c>
      <c r="V232" s="12" t="s">
        <v>1461</v>
      </c>
      <c r="W232" s="12" t="s">
        <v>1461</v>
      </c>
      <c r="X232" s="12" t="s">
        <v>642</v>
      </c>
      <c r="Y232" s="12" t="s">
        <v>552</v>
      </c>
      <c r="Z232" s="12" t="s">
        <v>553</v>
      </c>
      <c r="AA232" s="12"/>
      <c r="AB232" s="12"/>
      <c r="AC232" s="15" t="s">
        <v>33</v>
      </c>
      <c r="AD232">
        <v>1</v>
      </c>
      <c r="AE232">
        <v>5</v>
      </c>
      <c r="AF232">
        <v>160</v>
      </c>
      <c r="AG232">
        <v>165</v>
      </c>
      <c r="AH232" t="s">
        <v>1708</v>
      </c>
      <c r="AI232">
        <v>160</v>
      </c>
    </row>
    <row r="233" spans="1:35">
      <c r="A233" t="str">
        <f t="shared" si="3"/>
        <v>130103300110072005</v>
      </c>
      <c r="B233" s="12" t="s">
        <v>546</v>
      </c>
      <c r="C233" s="12" t="s">
        <v>48</v>
      </c>
      <c r="D233" s="12" t="s">
        <v>90</v>
      </c>
      <c r="E233" s="12" t="s">
        <v>268</v>
      </c>
      <c r="F233" s="12" t="s">
        <v>56</v>
      </c>
      <c r="G233" s="12" t="s">
        <v>350</v>
      </c>
      <c r="H233" s="12" t="s">
        <v>282</v>
      </c>
      <c r="I233" s="12" t="s">
        <v>555</v>
      </c>
      <c r="J233" s="12" t="s">
        <v>729</v>
      </c>
      <c r="K233" s="12" t="s">
        <v>492</v>
      </c>
      <c r="L233" s="12" t="s">
        <v>273</v>
      </c>
      <c r="M233" s="12">
        <v>2</v>
      </c>
      <c r="N233" s="12" t="s">
        <v>578</v>
      </c>
      <c r="O233" s="12" t="s">
        <v>342</v>
      </c>
      <c r="P233" s="12" t="s">
        <v>276</v>
      </c>
      <c r="Q233" s="12" t="s">
        <v>356</v>
      </c>
      <c r="R233" s="12" t="s">
        <v>398</v>
      </c>
      <c r="S233" s="12" t="s">
        <v>1403</v>
      </c>
      <c r="T233" s="12" t="s">
        <v>279</v>
      </c>
      <c r="U233" s="12" t="s">
        <v>280</v>
      </c>
      <c r="V233" s="12" t="s">
        <v>1461</v>
      </c>
      <c r="W233" s="12" t="s">
        <v>1461</v>
      </c>
      <c r="X233" s="12" t="s">
        <v>579</v>
      </c>
      <c r="Y233" s="12" t="s">
        <v>552</v>
      </c>
      <c r="Z233" s="12" t="s">
        <v>553</v>
      </c>
      <c r="AA233" s="12"/>
      <c r="AB233" s="12"/>
      <c r="AC233" s="15" t="s">
        <v>33</v>
      </c>
      <c r="AD233">
        <v>2</v>
      </c>
      <c r="AE233">
        <v>4</v>
      </c>
      <c r="AF233">
        <v>17</v>
      </c>
      <c r="AG233">
        <v>21</v>
      </c>
      <c r="AH233" t="s">
        <v>1573</v>
      </c>
      <c r="AI233">
        <v>8.5</v>
      </c>
    </row>
    <row r="234" spans="1:35">
      <c r="A234" t="str">
        <f t="shared" si="3"/>
        <v>130103300110073001</v>
      </c>
      <c r="B234" s="12" t="s">
        <v>546</v>
      </c>
      <c r="C234" s="12" t="s">
        <v>48</v>
      </c>
      <c r="D234" s="12" t="s">
        <v>730</v>
      </c>
      <c r="E234" s="12" t="s">
        <v>268</v>
      </c>
      <c r="F234" s="12" t="s">
        <v>52</v>
      </c>
      <c r="G234" s="12" t="s">
        <v>350</v>
      </c>
      <c r="H234" s="12" t="s">
        <v>282</v>
      </c>
      <c r="I234" s="12" t="s">
        <v>548</v>
      </c>
      <c r="J234" s="12" t="s">
        <v>731</v>
      </c>
      <c r="K234" s="12" t="s">
        <v>492</v>
      </c>
      <c r="L234" s="12" t="s">
        <v>273</v>
      </c>
      <c r="M234" s="12">
        <v>1</v>
      </c>
      <c r="N234" s="12" t="s">
        <v>550</v>
      </c>
      <c r="O234" s="12" t="s">
        <v>342</v>
      </c>
      <c r="P234" s="12" t="s">
        <v>276</v>
      </c>
      <c r="Q234" s="12" t="s">
        <v>356</v>
      </c>
      <c r="R234" s="12" t="s">
        <v>278</v>
      </c>
      <c r="S234" s="12" t="s">
        <v>278</v>
      </c>
      <c r="T234" s="12" t="s">
        <v>279</v>
      </c>
      <c r="U234" s="12" t="s">
        <v>280</v>
      </c>
      <c r="V234" s="12" t="s">
        <v>1462</v>
      </c>
      <c r="W234" s="12" t="s">
        <v>1462</v>
      </c>
      <c r="X234" s="12" t="s">
        <v>650</v>
      </c>
      <c r="Y234" s="12" t="s">
        <v>552</v>
      </c>
      <c r="Z234" s="12" t="s">
        <v>553</v>
      </c>
      <c r="AA234" s="12"/>
      <c r="AB234" s="12"/>
      <c r="AC234" s="15" t="s">
        <v>33</v>
      </c>
      <c r="AD234">
        <v>1</v>
      </c>
      <c r="AE234">
        <v>2</v>
      </c>
      <c r="AF234">
        <v>42</v>
      </c>
      <c r="AG234">
        <v>44</v>
      </c>
      <c r="AH234" t="s">
        <v>1565</v>
      </c>
      <c r="AI234">
        <v>42</v>
      </c>
    </row>
    <row r="235" spans="1:35">
      <c r="A235" t="str">
        <f t="shared" si="3"/>
        <v>130103300110074001</v>
      </c>
      <c r="B235" s="12" t="s">
        <v>546</v>
      </c>
      <c r="C235" s="12" t="s">
        <v>48</v>
      </c>
      <c r="D235" s="12" t="s">
        <v>109</v>
      </c>
      <c r="E235" s="12" t="s">
        <v>268</v>
      </c>
      <c r="F235" s="12" t="s">
        <v>49</v>
      </c>
      <c r="G235" s="12" t="s">
        <v>350</v>
      </c>
      <c r="H235" s="12" t="s">
        <v>282</v>
      </c>
      <c r="I235" s="12" t="s">
        <v>548</v>
      </c>
      <c r="J235" s="12" t="s">
        <v>732</v>
      </c>
      <c r="K235" s="12" t="s">
        <v>492</v>
      </c>
      <c r="L235" s="12" t="s">
        <v>273</v>
      </c>
      <c r="M235" s="12">
        <v>1</v>
      </c>
      <c r="N235" s="12" t="s">
        <v>550</v>
      </c>
      <c r="O235" s="12" t="s">
        <v>342</v>
      </c>
      <c r="P235" s="12" t="s">
        <v>276</v>
      </c>
      <c r="Q235" s="12" t="s">
        <v>356</v>
      </c>
      <c r="R235" s="12" t="s">
        <v>278</v>
      </c>
      <c r="S235" s="12" t="s">
        <v>278</v>
      </c>
      <c r="T235" s="12" t="s">
        <v>279</v>
      </c>
      <c r="U235" s="12" t="s">
        <v>280</v>
      </c>
      <c r="V235" s="12" t="s">
        <v>1405</v>
      </c>
      <c r="W235" s="12" t="s">
        <v>1405</v>
      </c>
      <c r="X235" s="12" t="s">
        <v>665</v>
      </c>
      <c r="Y235" s="12" t="s">
        <v>552</v>
      </c>
      <c r="Z235" s="12" t="s">
        <v>553</v>
      </c>
      <c r="AA235" s="12"/>
      <c r="AB235" s="12"/>
      <c r="AC235" s="15" t="s">
        <v>33</v>
      </c>
      <c r="AD235">
        <v>1</v>
      </c>
      <c r="AE235">
        <v>0</v>
      </c>
      <c r="AF235">
        <v>22</v>
      </c>
      <c r="AG235">
        <v>22</v>
      </c>
      <c r="AH235" t="s">
        <v>1574</v>
      </c>
      <c r="AI235">
        <v>22</v>
      </c>
    </row>
    <row r="236" spans="1:35">
      <c r="A236" t="str">
        <f t="shared" si="3"/>
        <v>130103300110074002</v>
      </c>
      <c r="B236" s="12" t="s">
        <v>546</v>
      </c>
      <c r="C236" s="12" t="s">
        <v>48</v>
      </c>
      <c r="D236" s="12" t="s">
        <v>109</v>
      </c>
      <c r="E236" s="12" t="s">
        <v>268</v>
      </c>
      <c r="F236" s="12" t="s">
        <v>50</v>
      </c>
      <c r="G236" s="12" t="s">
        <v>350</v>
      </c>
      <c r="H236" s="12" t="s">
        <v>282</v>
      </c>
      <c r="I236" s="12" t="s">
        <v>548</v>
      </c>
      <c r="J236" s="12" t="s">
        <v>733</v>
      </c>
      <c r="K236" s="12" t="s">
        <v>492</v>
      </c>
      <c r="L236" s="12" t="s">
        <v>273</v>
      </c>
      <c r="M236" s="12">
        <v>1</v>
      </c>
      <c r="N236" s="12" t="s">
        <v>550</v>
      </c>
      <c r="O236" s="12" t="s">
        <v>342</v>
      </c>
      <c r="P236" s="12" t="s">
        <v>276</v>
      </c>
      <c r="Q236" s="12" t="s">
        <v>356</v>
      </c>
      <c r="R236" s="12" t="s">
        <v>278</v>
      </c>
      <c r="S236" s="12" t="s">
        <v>278</v>
      </c>
      <c r="T236" s="12" t="s">
        <v>279</v>
      </c>
      <c r="U236" s="12" t="s">
        <v>280</v>
      </c>
      <c r="V236" s="12" t="s">
        <v>1405</v>
      </c>
      <c r="W236" s="12" t="s">
        <v>1405</v>
      </c>
      <c r="X236" s="12" t="s">
        <v>667</v>
      </c>
      <c r="Y236" s="12" t="s">
        <v>552</v>
      </c>
      <c r="Z236" s="12" t="s">
        <v>553</v>
      </c>
      <c r="AA236" s="12"/>
      <c r="AB236" s="12"/>
      <c r="AC236" s="15" t="s">
        <v>33</v>
      </c>
      <c r="AD236">
        <v>1</v>
      </c>
      <c r="AE236">
        <v>0</v>
      </c>
      <c r="AF236">
        <v>28</v>
      </c>
      <c r="AG236">
        <v>28</v>
      </c>
      <c r="AH236" t="s">
        <v>1578</v>
      </c>
      <c r="AI236">
        <v>28</v>
      </c>
    </row>
    <row r="237" spans="1:35">
      <c r="A237" t="str">
        <f t="shared" si="3"/>
        <v>130103300110074003</v>
      </c>
      <c r="B237" s="12" t="s">
        <v>546</v>
      </c>
      <c r="C237" s="12" t="s">
        <v>48</v>
      </c>
      <c r="D237" s="12" t="s">
        <v>109</v>
      </c>
      <c r="E237" s="12" t="s">
        <v>268</v>
      </c>
      <c r="F237" s="12" t="s">
        <v>51</v>
      </c>
      <c r="G237" s="12" t="s">
        <v>350</v>
      </c>
      <c r="H237" s="12" t="s">
        <v>282</v>
      </c>
      <c r="I237" s="12" t="s">
        <v>555</v>
      </c>
      <c r="J237" s="12" t="s">
        <v>734</v>
      </c>
      <c r="K237" s="12" t="s">
        <v>492</v>
      </c>
      <c r="L237" s="12" t="s">
        <v>273</v>
      </c>
      <c r="M237" s="12">
        <v>1</v>
      </c>
      <c r="N237" s="12" t="s">
        <v>550</v>
      </c>
      <c r="O237" s="12" t="s">
        <v>342</v>
      </c>
      <c r="P237" s="12" t="s">
        <v>276</v>
      </c>
      <c r="Q237" s="12" t="s">
        <v>356</v>
      </c>
      <c r="R237" s="12" t="s">
        <v>278</v>
      </c>
      <c r="S237" s="12" t="s">
        <v>278</v>
      </c>
      <c r="T237" s="12" t="s">
        <v>279</v>
      </c>
      <c r="U237" s="12" t="s">
        <v>280</v>
      </c>
      <c r="V237" s="12" t="s">
        <v>1405</v>
      </c>
      <c r="W237" s="12" t="s">
        <v>1405</v>
      </c>
      <c r="X237" s="12" t="s">
        <v>557</v>
      </c>
      <c r="Y237" s="12" t="s">
        <v>552</v>
      </c>
      <c r="Z237" s="12" t="s">
        <v>553</v>
      </c>
      <c r="AA237" s="12"/>
      <c r="AB237" s="12"/>
      <c r="AC237" s="15" t="s">
        <v>33</v>
      </c>
      <c r="AD237">
        <v>1</v>
      </c>
      <c r="AE237">
        <v>1</v>
      </c>
      <c r="AF237">
        <v>24</v>
      </c>
      <c r="AG237">
        <v>25</v>
      </c>
      <c r="AH237" t="s">
        <v>1604</v>
      </c>
      <c r="AI237">
        <v>24</v>
      </c>
    </row>
    <row r="238" spans="1:35">
      <c r="A238" t="str">
        <f t="shared" si="3"/>
        <v>130103300110074004</v>
      </c>
      <c r="B238" s="12" t="s">
        <v>546</v>
      </c>
      <c r="C238" s="12" t="s">
        <v>48</v>
      </c>
      <c r="D238" s="12" t="s">
        <v>109</v>
      </c>
      <c r="E238" s="12" t="s">
        <v>268</v>
      </c>
      <c r="F238" s="12" t="s">
        <v>53</v>
      </c>
      <c r="G238" s="12" t="s">
        <v>350</v>
      </c>
      <c r="H238" s="12" t="s">
        <v>282</v>
      </c>
      <c r="I238" s="12" t="s">
        <v>555</v>
      </c>
      <c r="J238" s="12" t="s">
        <v>735</v>
      </c>
      <c r="K238" s="12" t="s">
        <v>492</v>
      </c>
      <c r="L238" s="12" t="s">
        <v>273</v>
      </c>
      <c r="M238" s="12">
        <v>1</v>
      </c>
      <c r="N238" s="12" t="s">
        <v>550</v>
      </c>
      <c r="O238" s="12" t="s">
        <v>342</v>
      </c>
      <c r="P238" s="12" t="s">
        <v>276</v>
      </c>
      <c r="Q238" s="12" t="s">
        <v>356</v>
      </c>
      <c r="R238" s="12" t="s">
        <v>278</v>
      </c>
      <c r="S238" s="12" t="s">
        <v>278</v>
      </c>
      <c r="T238" s="12" t="s">
        <v>279</v>
      </c>
      <c r="U238" s="12" t="s">
        <v>280</v>
      </c>
      <c r="V238" s="12" t="s">
        <v>1405</v>
      </c>
      <c r="W238" s="12" t="s">
        <v>1405</v>
      </c>
      <c r="X238" s="12" t="s">
        <v>559</v>
      </c>
      <c r="Y238" s="12" t="s">
        <v>552</v>
      </c>
      <c r="Z238" s="12" t="s">
        <v>553</v>
      </c>
      <c r="AA238" s="12"/>
      <c r="AB238" s="12"/>
      <c r="AC238" s="15" t="s">
        <v>33</v>
      </c>
      <c r="AD238">
        <v>1</v>
      </c>
      <c r="AE238">
        <v>0</v>
      </c>
      <c r="AF238">
        <v>38</v>
      </c>
      <c r="AG238">
        <v>38</v>
      </c>
      <c r="AH238" t="s">
        <v>1601</v>
      </c>
      <c r="AI238">
        <v>38</v>
      </c>
    </row>
    <row r="239" spans="1:35">
      <c r="A239" t="str">
        <f t="shared" si="3"/>
        <v>130103300110075001</v>
      </c>
      <c r="B239" s="12" t="s">
        <v>546</v>
      </c>
      <c r="C239" s="12" t="s">
        <v>48</v>
      </c>
      <c r="D239" s="12" t="s">
        <v>162</v>
      </c>
      <c r="E239" s="12" t="s">
        <v>268</v>
      </c>
      <c r="F239" s="12" t="s">
        <v>49</v>
      </c>
      <c r="G239" s="12" t="s">
        <v>350</v>
      </c>
      <c r="H239" s="12" t="s">
        <v>282</v>
      </c>
      <c r="I239" s="12" t="s">
        <v>548</v>
      </c>
      <c r="J239" s="12" t="s">
        <v>736</v>
      </c>
      <c r="K239" s="12" t="s">
        <v>492</v>
      </c>
      <c r="L239" s="12" t="s">
        <v>273</v>
      </c>
      <c r="M239" s="12">
        <v>2</v>
      </c>
      <c r="N239" s="12" t="s">
        <v>550</v>
      </c>
      <c r="O239" s="12" t="s">
        <v>342</v>
      </c>
      <c r="P239" s="12" t="s">
        <v>276</v>
      </c>
      <c r="Q239" s="12" t="s">
        <v>356</v>
      </c>
      <c r="R239" s="12" t="s">
        <v>278</v>
      </c>
      <c r="S239" s="12" t="s">
        <v>278</v>
      </c>
      <c r="T239" s="12" t="s">
        <v>279</v>
      </c>
      <c r="U239" s="12" t="s">
        <v>280</v>
      </c>
      <c r="V239" s="12" t="s">
        <v>1463</v>
      </c>
      <c r="W239" s="12" t="s">
        <v>1463</v>
      </c>
      <c r="X239" s="12" t="s">
        <v>665</v>
      </c>
      <c r="Y239" s="12" t="s">
        <v>552</v>
      </c>
      <c r="Z239" s="12" t="s">
        <v>553</v>
      </c>
      <c r="AA239" s="12"/>
      <c r="AB239" s="12"/>
      <c r="AC239" s="15" t="s">
        <v>33</v>
      </c>
      <c r="AD239">
        <v>2</v>
      </c>
      <c r="AE239">
        <v>0</v>
      </c>
      <c r="AF239">
        <v>33</v>
      </c>
      <c r="AG239">
        <v>33</v>
      </c>
      <c r="AH239" t="s">
        <v>1581</v>
      </c>
      <c r="AI239">
        <v>16.5</v>
      </c>
    </row>
    <row r="240" spans="1:35">
      <c r="A240" t="str">
        <f t="shared" si="3"/>
        <v>130103300110075002</v>
      </c>
      <c r="B240" s="12" t="s">
        <v>546</v>
      </c>
      <c r="C240" s="12" t="s">
        <v>48</v>
      </c>
      <c r="D240" s="12" t="s">
        <v>162</v>
      </c>
      <c r="E240" s="12" t="s">
        <v>268</v>
      </c>
      <c r="F240" s="12" t="s">
        <v>50</v>
      </c>
      <c r="G240" s="12" t="s">
        <v>350</v>
      </c>
      <c r="H240" s="12" t="s">
        <v>282</v>
      </c>
      <c r="I240" s="12" t="s">
        <v>548</v>
      </c>
      <c r="J240" s="12" t="s">
        <v>737</v>
      </c>
      <c r="K240" s="12" t="s">
        <v>492</v>
      </c>
      <c r="L240" s="12" t="s">
        <v>273</v>
      </c>
      <c r="M240" s="12">
        <v>2</v>
      </c>
      <c r="N240" s="12" t="s">
        <v>550</v>
      </c>
      <c r="O240" s="12" t="s">
        <v>342</v>
      </c>
      <c r="P240" s="12" t="s">
        <v>276</v>
      </c>
      <c r="Q240" s="12" t="s">
        <v>356</v>
      </c>
      <c r="R240" s="12" t="s">
        <v>278</v>
      </c>
      <c r="S240" s="12" t="s">
        <v>278</v>
      </c>
      <c r="T240" s="12" t="s">
        <v>279</v>
      </c>
      <c r="U240" s="12" t="s">
        <v>280</v>
      </c>
      <c r="V240" s="12" t="s">
        <v>1463</v>
      </c>
      <c r="W240" s="12" t="s">
        <v>1463</v>
      </c>
      <c r="X240" s="12" t="s">
        <v>667</v>
      </c>
      <c r="Y240" s="12" t="s">
        <v>552</v>
      </c>
      <c r="Z240" s="12" t="s">
        <v>553</v>
      </c>
      <c r="AA240" s="12"/>
      <c r="AB240" s="12"/>
      <c r="AC240" s="15" t="s">
        <v>33</v>
      </c>
      <c r="AD240">
        <v>2</v>
      </c>
      <c r="AE240">
        <v>0</v>
      </c>
      <c r="AF240">
        <v>38</v>
      </c>
      <c r="AG240">
        <v>38</v>
      </c>
      <c r="AH240" t="s">
        <v>1567</v>
      </c>
      <c r="AI240">
        <v>19</v>
      </c>
    </row>
    <row r="241" spans="1:35">
      <c r="A241" t="str">
        <f t="shared" si="3"/>
        <v>130103300110075003</v>
      </c>
      <c r="B241" s="12" t="s">
        <v>546</v>
      </c>
      <c r="C241" s="12" t="s">
        <v>48</v>
      </c>
      <c r="D241" s="12" t="s">
        <v>162</v>
      </c>
      <c r="E241" s="12" t="s">
        <v>268</v>
      </c>
      <c r="F241" s="12" t="s">
        <v>51</v>
      </c>
      <c r="G241" s="12" t="s">
        <v>350</v>
      </c>
      <c r="H241" s="12" t="s">
        <v>282</v>
      </c>
      <c r="I241" s="12" t="s">
        <v>555</v>
      </c>
      <c r="J241" s="12" t="s">
        <v>738</v>
      </c>
      <c r="K241" s="12" t="s">
        <v>492</v>
      </c>
      <c r="L241" s="12" t="s">
        <v>273</v>
      </c>
      <c r="M241" s="12">
        <v>2</v>
      </c>
      <c r="N241" s="12" t="s">
        <v>550</v>
      </c>
      <c r="O241" s="12" t="s">
        <v>342</v>
      </c>
      <c r="P241" s="12" t="s">
        <v>276</v>
      </c>
      <c r="Q241" s="12" t="s">
        <v>356</v>
      </c>
      <c r="R241" s="12" t="s">
        <v>278</v>
      </c>
      <c r="S241" s="12" t="s">
        <v>278</v>
      </c>
      <c r="T241" s="12" t="s">
        <v>279</v>
      </c>
      <c r="U241" s="12" t="s">
        <v>280</v>
      </c>
      <c r="V241" s="12" t="s">
        <v>1463</v>
      </c>
      <c r="W241" s="12" t="s">
        <v>1463</v>
      </c>
      <c r="X241" s="12" t="s">
        <v>557</v>
      </c>
      <c r="Y241" s="12" t="s">
        <v>552</v>
      </c>
      <c r="Z241" s="12" t="s">
        <v>553</v>
      </c>
      <c r="AA241" s="12"/>
      <c r="AB241" s="12"/>
      <c r="AC241" s="15" t="s">
        <v>33</v>
      </c>
      <c r="AD241">
        <v>2</v>
      </c>
      <c r="AE241">
        <v>0</v>
      </c>
      <c r="AF241">
        <v>33</v>
      </c>
      <c r="AG241">
        <v>33</v>
      </c>
      <c r="AH241" t="s">
        <v>1581</v>
      </c>
      <c r="AI241">
        <v>16.5</v>
      </c>
    </row>
    <row r="242" spans="1:35">
      <c r="A242" t="str">
        <f t="shared" si="3"/>
        <v>130103300110075004</v>
      </c>
      <c r="B242" s="12" t="s">
        <v>546</v>
      </c>
      <c r="C242" s="12" t="s">
        <v>48</v>
      </c>
      <c r="D242" s="12" t="s">
        <v>162</v>
      </c>
      <c r="E242" s="12" t="s">
        <v>268</v>
      </c>
      <c r="F242" s="12" t="s">
        <v>53</v>
      </c>
      <c r="G242" s="12" t="s">
        <v>350</v>
      </c>
      <c r="H242" s="12" t="s">
        <v>282</v>
      </c>
      <c r="I242" s="12" t="s">
        <v>555</v>
      </c>
      <c r="J242" s="12" t="s">
        <v>739</v>
      </c>
      <c r="K242" s="12" t="s">
        <v>492</v>
      </c>
      <c r="L242" s="12" t="s">
        <v>273</v>
      </c>
      <c r="M242" s="12">
        <v>2</v>
      </c>
      <c r="N242" s="12" t="s">
        <v>550</v>
      </c>
      <c r="O242" s="12" t="s">
        <v>342</v>
      </c>
      <c r="P242" s="12" t="s">
        <v>276</v>
      </c>
      <c r="Q242" s="12" t="s">
        <v>356</v>
      </c>
      <c r="R242" s="12" t="s">
        <v>278</v>
      </c>
      <c r="S242" s="12" t="s">
        <v>278</v>
      </c>
      <c r="T242" s="12" t="s">
        <v>279</v>
      </c>
      <c r="U242" s="12" t="s">
        <v>280</v>
      </c>
      <c r="V242" s="12" t="s">
        <v>1463</v>
      </c>
      <c r="W242" s="12" t="s">
        <v>1463</v>
      </c>
      <c r="X242" s="12" t="s">
        <v>559</v>
      </c>
      <c r="Y242" s="12" t="s">
        <v>552</v>
      </c>
      <c r="Z242" s="12" t="s">
        <v>553</v>
      </c>
      <c r="AA242" s="12"/>
      <c r="AB242" s="12"/>
      <c r="AC242" s="15" t="s">
        <v>33</v>
      </c>
      <c r="AD242">
        <v>2</v>
      </c>
      <c r="AE242">
        <v>0</v>
      </c>
      <c r="AF242">
        <v>42</v>
      </c>
      <c r="AG242">
        <v>42</v>
      </c>
      <c r="AH242" t="s">
        <v>1597</v>
      </c>
      <c r="AI242">
        <v>21</v>
      </c>
    </row>
    <row r="243" spans="1:35">
      <c r="A243" t="str">
        <f t="shared" si="3"/>
        <v>130103300110076001</v>
      </c>
      <c r="B243" s="12" t="s">
        <v>546</v>
      </c>
      <c r="C243" s="12" t="s">
        <v>48</v>
      </c>
      <c r="D243" s="12" t="s">
        <v>740</v>
      </c>
      <c r="E243" s="12" t="s">
        <v>268</v>
      </c>
      <c r="F243" s="12" t="s">
        <v>49</v>
      </c>
      <c r="G243" s="12" t="s">
        <v>350</v>
      </c>
      <c r="H243" s="12" t="s">
        <v>282</v>
      </c>
      <c r="I243" s="12" t="s">
        <v>548</v>
      </c>
      <c r="J243" s="12" t="s">
        <v>741</v>
      </c>
      <c r="K243" s="12" t="s">
        <v>492</v>
      </c>
      <c r="L243" s="12" t="s">
        <v>273</v>
      </c>
      <c r="M243" s="12">
        <v>2</v>
      </c>
      <c r="N243" s="12" t="s">
        <v>550</v>
      </c>
      <c r="O243" s="12" t="s">
        <v>342</v>
      </c>
      <c r="P243" s="12" t="s">
        <v>276</v>
      </c>
      <c r="Q243" s="12" t="s">
        <v>356</v>
      </c>
      <c r="R243" s="12" t="s">
        <v>278</v>
      </c>
      <c r="S243" s="12" t="s">
        <v>278</v>
      </c>
      <c r="T243" s="12" t="s">
        <v>279</v>
      </c>
      <c r="U243" s="12" t="s">
        <v>280</v>
      </c>
      <c r="V243" s="12" t="s">
        <v>1464</v>
      </c>
      <c r="W243" s="12" t="s">
        <v>1464</v>
      </c>
      <c r="X243" s="12" t="s">
        <v>665</v>
      </c>
      <c r="Y243" s="12" t="s">
        <v>552</v>
      </c>
      <c r="Z243" s="12" t="s">
        <v>553</v>
      </c>
      <c r="AA243" s="12"/>
      <c r="AB243" s="12"/>
      <c r="AC243" s="15" t="s">
        <v>33</v>
      </c>
      <c r="AD243">
        <v>2</v>
      </c>
      <c r="AE243">
        <v>0</v>
      </c>
      <c r="AF243">
        <v>40</v>
      </c>
      <c r="AG243">
        <v>40</v>
      </c>
      <c r="AH243" t="s">
        <v>1580</v>
      </c>
      <c r="AI243">
        <v>20</v>
      </c>
    </row>
    <row r="244" spans="1:35">
      <c r="A244" t="str">
        <f t="shared" si="3"/>
        <v>130103300110076002</v>
      </c>
      <c r="B244" s="12" t="s">
        <v>546</v>
      </c>
      <c r="C244" s="12" t="s">
        <v>48</v>
      </c>
      <c r="D244" s="12" t="s">
        <v>740</v>
      </c>
      <c r="E244" s="12" t="s">
        <v>268</v>
      </c>
      <c r="F244" s="12" t="s">
        <v>50</v>
      </c>
      <c r="G244" s="12" t="s">
        <v>350</v>
      </c>
      <c r="H244" s="12" t="s">
        <v>282</v>
      </c>
      <c r="I244" s="12" t="s">
        <v>548</v>
      </c>
      <c r="J244" s="12" t="s">
        <v>742</v>
      </c>
      <c r="K244" s="12" t="s">
        <v>492</v>
      </c>
      <c r="L244" s="12" t="s">
        <v>273</v>
      </c>
      <c r="M244" s="12">
        <v>2</v>
      </c>
      <c r="N244" s="12" t="s">
        <v>550</v>
      </c>
      <c r="O244" s="12" t="s">
        <v>342</v>
      </c>
      <c r="P244" s="12" t="s">
        <v>276</v>
      </c>
      <c r="Q244" s="12" t="s">
        <v>356</v>
      </c>
      <c r="R244" s="12" t="s">
        <v>278</v>
      </c>
      <c r="S244" s="12" t="s">
        <v>278</v>
      </c>
      <c r="T244" s="12" t="s">
        <v>279</v>
      </c>
      <c r="U244" s="12" t="s">
        <v>280</v>
      </c>
      <c r="V244" s="12" t="s">
        <v>1464</v>
      </c>
      <c r="W244" s="12" t="s">
        <v>1464</v>
      </c>
      <c r="X244" s="12" t="s">
        <v>667</v>
      </c>
      <c r="Y244" s="12" t="s">
        <v>552</v>
      </c>
      <c r="Z244" s="12" t="s">
        <v>553</v>
      </c>
      <c r="AA244" s="12"/>
      <c r="AB244" s="12"/>
      <c r="AC244" s="15" t="s">
        <v>33</v>
      </c>
      <c r="AD244">
        <v>2</v>
      </c>
      <c r="AE244">
        <v>1</v>
      </c>
      <c r="AF244">
        <v>56</v>
      </c>
      <c r="AG244">
        <v>57</v>
      </c>
      <c r="AH244" t="s">
        <v>1578</v>
      </c>
      <c r="AI244">
        <v>28</v>
      </c>
    </row>
    <row r="245" spans="1:35">
      <c r="A245" t="str">
        <f t="shared" si="3"/>
        <v>130103300110077001</v>
      </c>
      <c r="B245" s="12" t="s">
        <v>546</v>
      </c>
      <c r="C245" s="12" t="s">
        <v>48</v>
      </c>
      <c r="D245" s="12" t="s">
        <v>143</v>
      </c>
      <c r="E245" s="12" t="s">
        <v>268</v>
      </c>
      <c r="F245" s="12" t="s">
        <v>49</v>
      </c>
      <c r="G245" s="12" t="s">
        <v>350</v>
      </c>
      <c r="H245" s="12" t="s">
        <v>282</v>
      </c>
      <c r="I245" s="12" t="s">
        <v>548</v>
      </c>
      <c r="J245" s="12" t="s">
        <v>743</v>
      </c>
      <c r="K245" s="12" t="s">
        <v>492</v>
      </c>
      <c r="L245" s="12" t="s">
        <v>273</v>
      </c>
      <c r="M245" s="12">
        <v>2</v>
      </c>
      <c r="N245" s="12" t="s">
        <v>550</v>
      </c>
      <c r="O245" s="12" t="s">
        <v>342</v>
      </c>
      <c r="P245" s="12" t="s">
        <v>276</v>
      </c>
      <c r="Q245" s="12" t="s">
        <v>356</v>
      </c>
      <c r="R245" s="12" t="s">
        <v>278</v>
      </c>
      <c r="S245" s="12" t="s">
        <v>278</v>
      </c>
      <c r="T245" s="12" t="s">
        <v>279</v>
      </c>
      <c r="U245" s="12" t="s">
        <v>280</v>
      </c>
      <c r="V245" s="12" t="s">
        <v>1465</v>
      </c>
      <c r="W245" s="12" t="s">
        <v>1465</v>
      </c>
      <c r="X245" s="12" t="s">
        <v>665</v>
      </c>
      <c r="Y245" s="12" t="s">
        <v>552</v>
      </c>
      <c r="Z245" s="12" t="s">
        <v>553</v>
      </c>
      <c r="AA245" s="12"/>
      <c r="AB245" s="12"/>
      <c r="AC245" s="15" t="s">
        <v>33</v>
      </c>
      <c r="AD245">
        <v>2</v>
      </c>
      <c r="AE245">
        <v>0</v>
      </c>
      <c r="AF245">
        <v>31</v>
      </c>
      <c r="AG245">
        <v>31</v>
      </c>
      <c r="AH245" t="s">
        <v>1564</v>
      </c>
      <c r="AI245">
        <v>15.5</v>
      </c>
    </row>
    <row r="246" spans="1:35">
      <c r="A246" t="str">
        <f t="shared" si="3"/>
        <v>130103300110077002</v>
      </c>
      <c r="B246" s="12" t="s">
        <v>546</v>
      </c>
      <c r="C246" s="12" t="s">
        <v>48</v>
      </c>
      <c r="D246" s="12" t="s">
        <v>143</v>
      </c>
      <c r="E246" s="12" t="s">
        <v>268</v>
      </c>
      <c r="F246" s="12" t="s">
        <v>50</v>
      </c>
      <c r="G246" s="12" t="s">
        <v>350</v>
      </c>
      <c r="H246" s="12" t="s">
        <v>282</v>
      </c>
      <c r="I246" s="12" t="s">
        <v>548</v>
      </c>
      <c r="J246" s="12" t="s">
        <v>744</v>
      </c>
      <c r="K246" s="12" t="s">
        <v>492</v>
      </c>
      <c r="L246" s="12" t="s">
        <v>273</v>
      </c>
      <c r="M246" s="12">
        <v>2</v>
      </c>
      <c r="N246" s="12" t="s">
        <v>550</v>
      </c>
      <c r="O246" s="12" t="s">
        <v>342</v>
      </c>
      <c r="P246" s="12" t="s">
        <v>276</v>
      </c>
      <c r="Q246" s="12" t="s">
        <v>356</v>
      </c>
      <c r="R246" s="12" t="s">
        <v>278</v>
      </c>
      <c r="S246" s="12" t="s">
        <v>278</v>
      </c>
      <c r="T246" s="12" t="s">
        <v>279</v>
      </c>
      <c r="U246" s="12" t="s">
        <v>280</v>
      </c>
      <c r="V246" s="12" t="s">
        <v>1465</v>
      </c>
      <c r="W246" s="12" t="s">
        <v>1465</v>
      </c>
      <c r="X246" s="12" t="s">
        <v>667</v>
      </c>
      <c r="Y246" s="12" t="s">
        <v>552</v>
      </c>
      <c r="Z246" s="12" t="s">
        <v>553</v>
      </c>
      <c r="AA246" s="12"/>
      <c r="AB246" s="12"/>
      <c r="AC246" s="15" t="s">
        <v>33</v>
      </c>
      <c r="AD246">
        <v>2</v>
      </c>
      <c r="AE246">
        <v>1</v>
      </c>
      <c r="AF246">
        <v>49</v>
      </c>
      <c r="AG246">
        <v>50</v>
      </c>
      <c r="AH246" t="s">
        <v>1587</v>
      </c>
      <c r="AI246">
        <v>24.5</v>
      </c>
    </row>
    <row r="247" spans="1:35">
      <c r="A247" t="str">
        <f t="shared" si="3"/>
        <v>130103300110077003</v>
      </c>
      <c r="B247" s="12" t="s">
        <v>546</v>
      </c>
      <c r="C247" s="12" t="s">
        <v>48</v>
      </c>
      <c r="D247" s="12" t="s">
        <v>143</v>
      </c>
      <c r="E247" s="12" t="s">
        <v>268</v>
      </c>
      <c r="F247" s="12" t="s">
        <v>51</v>
      </c>
      <c r="G247" s="12" t="s">
        <v>350</v>
      </c>
      <c r="H247" s="12" t="s">
        <v>282</v>
      </c>
      <c r="I247" s="12" t="s">
        <v>555</v>
      </c>
      <c r="J247" s="12" t="s">
        <v>745</v>
      </c>
      <c r="K247" s="12" t="s">
        <v>492</v>
      </c>
      <c r="L247" s="12" t="s">
        <v>273</v>
      </c>
      <c r="M247" s="12">
        <v>4</v>
      </c>
      <c r="N247" s="12" t="s">
        <v>578</v>
      </c>
      <c r="O247" s="12" t="s">
        <v>342</v>
      </c>
      <c r="P247" s="12" t="s">
        <v>276</v>
      </c>
      <c r="Q247" s="12" t="s">
        <v>356</v>
      </c>
      <c r="R247" s="12" t="s">
        <v>398</v>
      </c>
      <c r="S247" s="12" t="s">
        <v>1403</v>
      </c>
      <c r="T247" s="12" t="s">
        <v>279</v>
      </c>
      <c r="U247" s="12" t="s">
        <v>280</v>
      </c>
      <c r="V247" s="12" t="s">
        <v>1465</v>
      </c>
      <c r="W247" s="12" t="s">
        <v>1465</v>
      </c>
      <c r="X247" s="12" t="s">
        <v>579</v>
      </c>
      <c r="Y247" s="12" t="s">
        <v>552</v>
      </c>
      <c r="Z247" s="12" t="s">
        <v>553</v>
      </c>
      <c r="AA247" s="12"/>
      <c r="AB247" s="12"/>
      <c r="AC247" s="15" t="s">
        <v>33</v>
      </c>
      <c r="AD247">
        <v>4</v>
      </c>
      <c r="AE247">
        <v>0</v>
      </c>
      <c r="AF247">
        <v>20</v>
      </c>
      <c r="AG247">
        <v>20</v>
      </c>
      <c r="AH247" t="s">
        <v>357</v>
      </c>
      <c r="AI247">
        <v>5</v>
      </c>
    </row>
    <row r="248" spans="1:35">
      <c r="A248" t="str">
        <f t="shared" si="3"/>
        <v>130103300110078001</v>
      </c>
      <c r="B248" s="12" t="s">
        <v>546</v>
      </c>
      <c r="C248" s="12" t="s">
        <v>48</v>
      </c>
      <c r="D248" s="12" t="s">
        <v>746</v>
      </c>
      <c r="E248" s="12" t="s">
        <v>268</v>
      </c>
      <c r="F248" s="12" t="s">
        <v>49</v>
      </c>
      <c r="G248" s="12" t="s">
        <v>350</v>
      </c>
      <c r="H248" s="12" t="s">
        <v>282</v>
      </c>
      <c r="I248" s="12" t="s">
        <v>548</v>
      </c>
      <c r="J248" s="12" t="s">
        <v>747</v>
      </c>
      <c r="K248" s="12" t="s">
        <v>492</v>
      </c>
      <c r="L248" s="12" t="s">
        <v>273</v>
      </c>
      <c r="M248" s="12">
        <v>2</v>
      </c>
      <c r="N248" s="12" t="s">
        <v>550</v>
      </c>
      <c r="O248" s="12" t="s">
        <v>342</v>
      </c>
      <c r="P248" s="12" t="s">
        <v>276</v>
      </c>
      <c r="Q248" s="12" t="s">
        <v>356</v>
      </c>
      <c r="R248" s="12" t="s">
        <v>278</v>
      </c>
      <c r="S248" s="12" t="s">
        <v>278</v>
      </c>
      <c r="T248" s="12" t="s">
        <v>279</v>
      </c>
      <c r="U248" s="12" t="s">
        <v>280</v>
      </c>
      <c r="V248" s="12" t="s">
        <v>1466</v>
      </c>
      <c r="W248" s="12" t="s">
        <v>1466</v>
      </c>
      <c r="X248" s="12" t="s">
        <v>665</v>
      </c>
      <c r="Y248" s="12" t="s">
        <v>552</v>
      </c>
      <c r="Z248" s="12" t="s">
        <v>553</v>
      </c>
      <c r="AA248" s="12"/>
      <c r="AB248" s="12"/>
      <c r="AC248" s="15" t="s">
        <v>33</v>
      </c>
      <c r="AD248">
        <v>2</v>
      </c>
      <c r="AE248">
        <v>2</v>
      </c>
      <c r="AF248">
        <v>27</v>
      </c>
      <c r="AG248">
        <v>29</v>
      </c>
      <c r="AH248" t="s">
        <v>1586</v>
      </c>
      <c r="AI248">
        <v>13.5</v>
      </c>
    </row>
    <row r="249" spans="1:35">
      <c r="A249" t="str">
        <f t="shared" si="3"/>
        <v>130103300110078002</v>
      </c>
      <c r="B249" s="12" t="s">
        <v>546</v>
      </c>
      <c r="C249" s="12" t="s">
        <v>48</v>
      </c>
      <c r="D249" s="12" t="s">
        <v>746</v>
      </c>
      <c r="E249" s="12" t="s">
        <v>268</v>
      </c>
      <c r="F249" s="12" t="s">
        <v>50</v>
      </c>
      <c r="G249" s="12" t="s">
        <v>350</v>
      </c>
      <c r="H249" s="12" t="s">
        <v>282</v>
      </c>
      <c r="I249" s="12" t="s">
        <v>548</v>
      </c>
      <c r="J249" s="12" t="s">
        <v>748</v>
      </c>
      <c r="K249" s="12" t="s">
        <v>492</v>
      </c>
      <c r="L249" s="12" t="s">
        <v>273</v>
      </c>
      <c r="M249" s="12">
        <v>2</v>
      </c>
      <c r="N249" s="12" t="s">
        <v>550</v>
      </c>
      <c r="O249" s="12" t="s">
        <v>342</v>
      </c>
      <c r="P249" s="12" t="s">
        <v>276</v>
      </c>
      <c r="Q249" s="12" t="s">
        <v>356</v>
      </c>
      <c r="R249" s="12" t="s">
        <v>278</v>
      </c>
      <c r="S249" s="12" t="s">
        <v>278</v>
      </c>
      <c r="T249" s="12" t="s">
        <v>279</v>
      </c>
      <c r="U249" s="12" t="s">
        <v>280</v>
      </c>
      <c r="V249" s="12" t="s">
        <v>1466</v>
      </c>
      <c r="W249" s="12" t="s">
        <v>1466</v>
      </c>
      <c r="X249" s="12" t="s">
        <v>667</v>
      </c>
      <c r="Y249" s="12" t="s">
        <v>552</v>
      </c>
      <c r="Z249" s="12" t="s">
        <v>553</v>
      </c>
      <c r="AA249" s="12"/>
      <c r="AB249" s="12"/>
      <c r="AC249" s="15" t="s">
        <v>33</v>
      </c>
      <c r="AD249">
        <v>2</v>
      </c>
      <c r="AE249">
        <v>2</v>
      </c>
      <c r="AF249">
        <v>33</v>
      </c>
      <c r="AG249">
        <v>35</v>
      </c>
      <c r="AH249" t="s">
        <v>1581</v>
      </c>
      <c r="AI249">
        <v>16.5</v>
      </c>
    </row>
    <row r="250" spans="1:35">
      <c r="A250" t="str">
        <f t="shared" si="3"/>
        <v>130103300110078003</v>
      </c>
      <c r="B250" s="12" t="s">
        <v>546</v>
      </c>
      <c r="C250" s="12" t="s">
        <v>48</v>
      </c>
      <c r="D250" s="12" t="s">
        <v>746</v>
      </c>
      <c r="E250" s="12" t="s">
        <v>268</v>
      </c>
      <c r="F250" s="12" t="s">
        <v>51</v>
      </c>
      <c r="G250" s="12" t="s">
        <v>350</v>
      </c>
      <c r="H250" s="12" t="s">
        <v>282</v>
      </c>
      <c r="I250" s="12" t="s">
        <v>555</v>
      </c>
      <c r="J250" s="12" t="s">
        <v>749</v>
      </c>
      <c r="K250" s="12" t="s">
        <v>492</v>
      </c>
      <c r="L250" s="12" t="s">
        <v>273</v>
      </c>
      <c r="M250" s="12">
        <v>2</v>
      </c>
      <c r="N250" s="12" t="s">
        <v>550</v>
      </c>
      <c r="O250" s="12" t="s">
        <v>342</v>
      </c>
      <c r="P250" s="12" t="s">
        <v>276</v>
      </c>
      <c r="Q250" s="12" t="s">
        <v>356</v>
      </c>
      <c r="R250" s="12" t="s">
        <v>278</v>
      </c>
      <c r="S250" s="12" t="s">
        <v>278</v>
      </c>
      <c r="T250" s="12" t="s">
        <v>279</v>
      </c>
      <c r="U250" s="12" t="s">
        <v>280</v>
      </c>
      <c r="V250" s="12" t="s">
        <v>1466</v>
      </c>
      <c r="W250" s="12" t="s">
        <v>1466</v>
      </c>
      <c r="X250" s="12" t="s">
        <v>557</v>
      </c>
      <c r="Y250" s="12" t="s">
        <v>552</v>
      </c>
      <c r="Z250" s="12" t="s">
        <v>553</v>
      </c>
      <c r="AA250" s="12"/>
      <c r="AB250" s="12"/>
      <c r="AC250" s="15" t="s">
        <v>33</v>
      </c>
      <c r="AD250">
        <v>2</v>
      </c>
      <c r="AE250">
        <v>2</v>
      </c>
      <c r="AF250">
        <v>27</v>
      </c>
      <c r="AG250">
        <v>29</v>
      </c>
      <c r="AH250" t="s">
        <v>1586</v>
      </c>
      <c r="AI250">
        <v>13.5</v>
      </c>
    </row>
    <row r="251" spans="1:35">
      <c r="A251" t="str">
        <f t="shared" si="3"/>
        <v>130103300110078004</v>
      </c>
      <c r="B251" s="12" t="s">
        <v>546</v>
      </c>
      <c r="C251" s="12" t="s">
        <v>48</v>
      </c>
      <c r="D251" s="12" t="s">
        <v>746</v>
      </c>
      <c r="E251" s="12" t="s">
        <v>268</v>
      </c>
      <c r="F251" s="12" t="s">
        <v>53</v>
      </c>
      <c r="G251" s="12" t="s">
        <v>350</v>
      </c>
      <c r="H251" s="12" t="s">
        <v>282</v>
      </c>
      <c r="I251" s="12" t="s">
        <v>555</v>
      </c>
      <c r="J251" s="12" t="s">
        <v>750</v>
      </c>
      <c r="K251" s="12" t="s">
        <v>492</v>
      </c>
      <c r="L251" s="12" t="s">
        <v>273</v>
      </c>
      <c r="M251" s="12">
        <v>2</v>
      </c>
      <c r="N251" s="12" t="s">
        <v>550</v>
      </c>
      <c r="O251" s="12" t="s">
        <v>342</v>
      </c>
      <c r="P251" s="12" t="s">
        <v>276</v>
      </c>
      <c r="Q251" s="12" t="s">
        <v>356</v>
      </c>
      <c r="R251" s="12" t="s">
        <v>278</v>
      </c>
      <c r="S251" s="12" t="s">
        <v>278</v>
      </c>
      <c r="T251" s="12" t="s">
        <v>279</v>
      </c>
      <c r="U251" s="12" t="s">
        <v>280</v>
      </c>
      <c r="V251" s="12" t="s">
        <v>1466</v>
      </c>
      <c r="W251" s="12" t="s">
        <v>1466</v>
      </c>
      <c r="X251" s="12" t="s">
        <v>559</v>
      </c>
      <c r="Y251" s="12" t="s">
        <v>552</v>
      </c>
      <c r="Z251" s="12" t="s">
        <v>553</v>
      </c>
      <c r="AA251" s="12"/>
      <c r="AB251" s="12"/>
      <c r="AC251" s="15" t="s">
        <v>33</v>
      </c>
      <c r="AD251">
        <v>2</v>
      </c>
      <c r="AE251">
        <v>3</v>
      </c>
      <c r="AF251">
        <v>35</v>
      </c>
      <c r="AG251">
        <v>38</v>
      </c>
      <c r="AH251" t="s">
        <v>1583</v>
      </c>
      <c r="AI251">
        <v>17.5</v>
      </c>
    </row>
    <row r="252" spans="1:35">
      <c r="A252" t="str">
        <f t="shared" si="3"/>
        <v>130103300110079001</v>
      </c>
      <c r="B252" s="12" t="s">
        <v>546</v>
      </c>
      <c r="C252" s="12" t="s">
        <v>48</v>
      </c>
      <c r="D252" s="12" t="s">
        <v>120</v>
      </c>
      <c r="E252" s="12" t="s">
        <v>268</v>
      </c>
      <c r="F252" s="12" t="s">
        <v>49</v>
      </c>
      <c r="G252" s="12" t="s">
        <v>350</v>
      </c>
      <c r="H252" s="12" t="s">
        <v>282</v>
      </c>
      <c r="I252" s="12" t="s">
        <v>548</v>
      </c>
      <c r="J252" s="12" t="s">
        <v>751</v>
      </c>
      <c r="K252" s="12" t="s">
        <v>492</v>
      </c>
      <c r="L252" s="12" t="s">
        <v>273</v>
      </c>
      <c r="M252" s="12">
        <v>2</v>
      </c>
      <c r="N252" s="12" t="s">
        <v>550</v>
      </c>
      <c r="O252" s="12" t="s">
        <v>342</v>
      </c>
      <c r="P252" s="12" t="s">
        <v>276</v>
      </c>
      <c r="Q252" s="12" t="s">
        <v>356</v>
      </c>
      <c r="R252" s="12" t="s">
        <v>278</v>
      </c>
      <c r="S252" s="12" t="s">
        <v>278</v>
      </c>
      <c r="T252" s="12" t="s">
        <v>279</v>
      </c>
      <c r="U252" s="12" t="s">
        <v>280</v>
      </c>
      <c r="V252" s="12" t="s">
        <v>1467</v>
      </c>
      <c r="W252" s="12" t="s">
        <v>1467</v>
      </c>
      <c r="X252" s="12" t="s">
        <v>665</v>
      </c>
      <c r="Y252" s="12" t="s">
        <v>552</v>
      </c>
      <c r="Z252" s="12" t="s">
        <v>553</v>
      </c>
      <c r="AA252" s="12"/>
      <c r="AB252" s="12"/>
      <c r="AC252" s="15" t="s">
        <v>33</v>
      </c>
      <c r="AD252">
        <v>2</v>
      </c>
      <c r="AE252">
        <v>1</v>
      </c>
      <c r="AF252">
        <v>29</v>
      </c>
      <c r="AG252">
        <v>30</v>
      </c>
      <c r="AH252" t="s">
        <v>1588</v>
      </c>
      <c r="AI252">
        <v>14.5</v>
      </c>
    </row>
    <row r="253" spans="1:35">
      <c r="A253" t="str">
        <f t="shared" si="3"/>
        <v>130103300110079002</v>
      </c>
      <c r="B253" s="12" t="s">
        <v>546</v>
      </c>
      <c r="C253" s="12" t="s">
        <v>48</v>
      </c>
      <c r="D253" s="12" t="s">
        <v>120</v>
      </c>
      <c r="E253" s="12" t="s">
        <v>268</v>
      </c>
      <c r="F253" s="12" t="s">
        <v>50</v>
      </c>
      <c r="G253" s="12" t="s">
        <v>350</v>
      </c>
      <c r="H253" s="12" t="s">
        <v>282</v>
      </c>
      <c r="I253" s="12" t="s">
        <v>548</v>
      </c>
      <c r="J253" s="12" t="s">
        <v>752</v>
      </c>
      <c r="K253" s="12" t="s">
        <v>492</v>
      </c>
      <c r="L253" s="12" t="s">
        <v>273</v>
      </c>
      <c r="M253" s="12">
        <v>2</v>
      </c>
      <c r="N253" s="12" t="s">
        <v>550</v>
      </c>
      <c r="O253" s="12" t="s">
        <v>342</v>
      </c>
      <c r="P253" s="12" t="s">
        <v>276</v>
      </c>
      <c r="Q253" s="12" t="s">
        <v>356</v>
      </c>
      <c r="R253" s="12" t="s">
        <v>278</v>
      </c>
      <c r="S253" s="12" t="s">
        <v>278</v>
      </c>
      <c r="T253" s="12" t="s">
        <v>279</v>
      </c>
      <c r="U253" s="12" t="s">
        <v>280</v>
      </c>
      <c r="V253" s="12" t="s">
        <v>1467</v>
      </c>
      <c r="W253" s="12" t="s">
        <v>1467</v>
      </c>
      <c r="X253" s="12" t="s">
        <v>667</v>
      </c>
      <c r="Y253" s="12" t="s">
        <v>552</v>
      </c>
      <c r="Z253" s="12" t="s">
        <v>553</v>
      </c>
      <c r="AA253" s="12"/>
      <c r="AB253" s="12"/>
      <c r="AC253" s="15" t="s">
        <v>33</v>
      </c>
      <c r="AD253">
        <v>2</v>
      </c>
      <c r="AE253">
        <v>1</v>
      </c>
      <c r="AF253">
        <v>37</v>
      </c>
      <c r="AG253">
        <v>38</v>
      </c>
      <c r="AH253" t="s">
        <v>1567</v>
      </c>
      <c r="AI253">
        <v>18.5</v>
      </c>
    </row>
    <row r="254" spans="1:35">
      <c r="A254" t="str">
        <f t="shared" si="3"/>
        <v>130103300110079003</v>
      </c>
      <c r="B254" s="12" t="s">
        <v>546</v>
      </c>
      <c r="C254" s="12" t="s">
        <v>48</v>
      </c>
      <c r="D254" s="12" t="s">
        <v>120</v>
      </c>
      <c r="E254" s="12" t="s">
        <v>268</v>
      </c>
      <c r="F254" s="12" t="s">
        <v>51</v>
      </c>
      <c r="G254" s="12" t="s">
        <v>350</v>
      </c>
      <c r="H254" s="12" t="s">
        <v>282</v>
      </c>
      <c r="I254" s="12" t="s">
        <v>555</v>
      </c>
      <c r="J254" s="12" t="s">
        <v>753</v>
      </c>
      <c r="K254" s="12" t="s">
        <v>492</v>
      </c>
      <c r="L254" s="12" t="s">
        <v>273</v>
      </c>
      <c r="M254" s="12">
        <v>2</v>
      </c>
      <c r="N254" s="12" t="s">
        <v>550</v>
      </c>
      <c r="O254" s="12" t="s">
        <v>342</v>
      </c>
      <c r="P254" s="12" t="s">
        <v>276</v>
      </c>
      <c r="Q254" s="12" t="s">
        <v>356</v>
      </c>
      <c r="R254" s="12" t="s">
        <v>278</v>
      </c>
      <c r="S254" s="12" t="s">
        <v>278</v>
      </c>
      <c r="T254" s="12" t="s">
        <v>279</v>
      </c>
      <c r="U254" s="12" t="s">
        <v>280</v>
      </c>
      <c r="V254" s="12" t="s">
        <v>1467</v>
      </c>
      <c r="W254" s="12" t="s">
        <v>1467</v>
      </c>
      <c r="X254" s="12" t="s">
        <v>557</v>
      </c>
      <c r="Y254" s="12" t="s">
        <v>552</v>
      </c>
      <c r="Z254" s="12" t="s">
        <v>553</v>
      </c>
      <c r="AA254" s="12"/>
      <c r="AB254" s="12"/>
      <c r="AC254" s="15" t="s">
        <v>33</v>
      </c>
      <c r="AD254">
        <v>2</v>
      </c>
      <c r="AE254">
        <v>0</v>
      </c>
      <c r="AF254">
        <v>35</v>
      </c>
      <c r="AG254">
        <v>35</v>
      </c>
      <c r="AH254" t="s">
        <v>1583</v>
      </c>
      <c r="AI254">
        <v>17.5</v>
      </c>
    </row>
    <row r="255" spans="1:35">
      <c r="A255" t="str">
        <f t="shared" si="3"/>
        <v>130103300110079004</v>
      </c>
      <c r="B255" s="12" t="s">
        <v>546</v>
      </c>
      <c r="C255" s="12" t="s">
        <v>48</v>
      </c>
      <c r="D255" s="12" t="s">
        <v>120</v>
      </c>
      <c r="E255" s="12" t="s">
        <v>268</v>
      </c>
      <c r="F255" s="12" t="s">
        <v>53</v>
      </c>
      <c r="G255" s="12" t="s">
        <v>350</v>
      </c>
      <c r="H255" s="12" t="s">
        <v>282</v>
      </c>
      <c r="I255" s="12" t="s">
        <v>555</v>
      </c>
      <c r="J255" s="12" t="s">
        <v>754</v>
      </c>
      <c r="K255" s="12" t="s">
        <v>492</v>
      </c>
      <c r="L255" s="12" t="s">
        <v>273</v>
      </c>
      <c r="M255" s="12">
        <v>2</v>
      </c>
      <c r="N255" s="12" t="s">
        <v>550</v>
      </c>
      <c r="O255" s="12" t="s">
        <v>342</v>
      </c>
      <c r="P255" s="12" t="s">
        <v>276</v>
      </c>
      <c r="Q255" s="12" t="s">
        <v>356</v>
      </c>
      <c r="R255" s="12" t="s">
        <v>278</v>
      </c>
      <c r="S255" s="12" t="s">
        <v>278</v>
      </c>
      <c r="T255" s="12" t="s">
        <v>279</v>
      </c>
      <c r="U255" s="12" t="s">
        <v>280</v>
      </c>
      <c r="V255" s="12" t="s">
        <v>1467</v>
      </c>
      <c r="W255" s="12" t="s">
        <v>1467</v>
      </c>
      <c r="X255" s="12" t="s">
        <v>559</v>
      </c>
      <c r="Y255" s="12" t="s">
        <v>552</v>
      </c>
      <c r="Z255" s="12" t="s">
        <v>553</v>
      </c>
      <c r="AA255" s="12"/>
      <c r="AB255" s="12"/>
      <c r="AC255" s="15" t="s">
        <v>33</v>
      </c>
      <c r="AD255">
        <v>2</v>
      </c>
      <c r="AE255">
        <v>0</v>
      </c>
      <c r="AF255">
        <v>42</v>
      </c>
      <c r="AG255">
        <v>42</v>
      </c>
      <c r="AH255" t="s">
        <v>1597</v>
      </c>
      <c r="AI255">
        <v>21</v>
      </c>
    </row>
    <row r="256" spans="1:35">
      <c r="A256" t="str">
        <f t="shared" si="3"/>
        <v>130103300110080001</v>
      </c>
      <c r="B256" s="12" t="s">
        <v>546</v>
      </c>
      <c r="C256" s="12" t="s">
        <v>48</v>
      </c>
      <c r="D256" s="12" t="s">
        <v>755</v>
      </c>
      <c r="E256" s="12" t="s">
        <v>268</v>
      </c>
      <c r="F256" s="12" t="s">
        <v>49</v>
      </c>
      <c r="G256" s="12" t="s">
        <v>350</v>
      </c>
      <c r="H256" s="12" t="s">
        <v>282</v>
      </c>
      <c r="I256" s="12" t="s">
        <v>548</v>
      </c>
      <c r="J256" s="12" t="s">
        <v>756</v>
      </c>
      <c r="K256" s="12" t="s">
        <v>492</v>
      </c>
      <c r="L256" s="12" t="s">
        <v>273</v>
      </c>
      <c r="M256" s="12">
        <v>1</v>
      </c>
      <c r="N256" s="12" t="s">
        <v>550</v>
      </c>
      <c r="O256" s="12" t="s">
        <v>342</v>
      </c>
      <c r="P256" s="12" t="s">
        <v>276</v>
      </c>
      <c r="Q256" s="12" t="s">
        <v>356</v>
      </c>
      <c r="R256" s="12" t="s">
        <v>278</v>
      </c>
      <c r="S256" s="12" t="s">
        <v>278</v>
      </c>
      <c r="T256" s="12" t="s">
        <v>279</v>
      </c>
      <c r="U256" s="12" t="s">
        <v>280</v>
      </c>
      <c r="V256" s="12" t="s">
        <v>1468</v>
      </c>
      <c r="W256" s="12" t="s">
        <v>1468</v>
      </c>
      <c r="X256" s="12" t="s">
        <v>665</v>
      </c>
      <c r="Y256" s="12" t="s">
        <v>552</v>
      </c>
      <c r="Z256" s="12" t="s">
        <v>553</v>
      </c>
      <c r="AA256" s="12"/>
      <c r="AB256" s="12"/>
      <c r="AC256" s="15" t="s">
        <v>33</v>
      </c>
      <c r="AD256">
        <v>1</v>
      </c>
      <c r="AE256">
        <v>0</v>
      </c>
      <c r="AF256">
        <v>15</v>
      </c>
      <c r="AG256">
        <v>15</v>
      </c>
      <c r="AH256" t="s">
        <v>1588</v>
      </c>
      <c r="AI256">
        <v>15</v>
      </c>
    </row>
    <row r="257" spans="1:35">
      <c r="A257" t="str">
        <f t="shared" si="3"/>
        <v>130103300110080002</v>
      </c>
      <c r="B257" s="12" t="s">
        <v>546</v>
      </c>
      <c r="C257" s="12" t="s">
        <v>48</v>
      </c>
      <c r="D257" s="12" t="s">
        <v>755</v>
      </c>
      <c r="E257" s="12" t="s">
        <v>268</v>
      </c>
      <c r="F257" s="12" t="s">
        <v>50</v>
      </c>
      <c r="G257" s="12" t="s">
        <v>350</v>
      </c>
      <c r="H257" s="12" t="s">
        <v>282</v>
      </c>
      <c r="I257" s="12" t="s">
        <v>548</v>
      </c>
      <c r="J257" s="12" t="s">
        <v>757</v>
      </c>
      <c r="K257" s="12" t="s">
        <v>492</v>
      </c>
      <c r="L257" s="12" t="s">
        <v>273</v>
      </c>
      <c r="M257" s="12">
        <v>1</v>
      </c>
      <c r="N257" s="12" t="s">
        <v>550</v>
      </c>
      <c r="O257" s="12" t="s">
        <v>342</v>
      </c>
      <c r="P257" s="12" t="s">
        <v>276</v>
      </c>
      <c r="Q257" s="12" t="s">
        <v>356</v>
      </c>
      <c r="R257" s="12" t="s">
        <v>278</v>
      </c>
      <c r="S257" s="12" t="s">
        <v>278</v>
      </c>
      <c r="T257" s="12" t="s">
        <v>279</v>
      </c>
      <c r="U257" s="12" t="s">
        <v>280</v>
      </c>
      <c r="V257" s="12" t="s">
        <v>1468</v>
      </c>
      <c r="W257" s="12" t="s">
        <v>1468</v>
      </c>
      <c r="X257" s="12" t="s">
        <v>667</v>
      </c>
      <c r="Y257" s="12" t="s">
        <v>552</v>
      </c>
      <c r="Z257" s="12" t="s">
        <v>553</v>
      </c>
      <c r="AA257" s="12"/>
      <c r="AB257" s="12"/>
      <c r="AC257" s="15" t="s">
        <v>33</v>
      </c>
      <c r="AD257">
        <v>1</v>
      </c>
      <c r="AE257">
        <v>1</v>
      </c>
      <c r="AF257">
        <v>24</v>
      </c>
      <c r="AG257">
        <v>25</v>
      </c>
      <c r="AH257" t="s">
        <v>1604</v>
      </c>
      <c r="AI257">
        <v>24</v>
      </c>
    </row>
    <row r="258" spans="1:35">
      <c r="A258" t="str">
        <f t="shared" si="3"/>
        <v>130103300110081001</v>
      </c>
      <c r="B258" s="12" t="s">
        <v>546</v>
      </c>
      <c r="C258" s="12" t="s">
        <v>48</v>
      </c>
      <c r="D258" s="12" t="s">
        <v>129</v>
      </c>
      <c r="E258" s="12" t="s">
        <v>268</v>
      </c>
      <c r="F258" s="12" t="s">
        <v>49</v>
      </c>
      <c r="G258" s="12" t="s">
        <v>350</v>
      </c>
      <c r="H258" s="12" t="s">
        <v>282</v>
      </c>
      <c r="I258" s="12" t="s">
        <v>548</v>
      </c>
      <c r="J258" s="12" t="s">
        <v>758</v>
      </c>
      <c r="K258" s="12" t="s">
        <v>492</v>
      </c>
      <c r="L258" s="12" t="s">
        <v>273</v>
      </c>
      <c r="M258" s="12">
        <v>2</v>
      </c>
      <c r="N258" s="12" t="s">
        <v>550</v>
      </c>
      <c r="O258" s="12" t="s">
        <v>342</v>
      </c>
      <c r="P258" s="12" t="s">
        <v>276</v>
      </c>
      <c r="Q258" s="12" t="s">
        <v>356</v>
      </c>
      <c r="R258" s="12" t="s">
        <v>278</v>
      </c>
      <c r="S258" s="12" t="s">
        <v>278</v>
      </c>
      <c r="T258" s="12" t="s">
        <v>279</v>
      </c>
      <c r="U258" s="12" t="s">
        <v>280</v>
      </c>
      <c r="V258" s="12" t="s">
        <v>1411</v>
      </c>
      <c r="W258" s="12" t="s">
        <v>1411</v>
      </c>
      <c r="X258" s="12" t="s">
        <v>665</v>
      </c>
      <c r="Y258" s="12" t="s">
        <v>552</v>
      </c>
      <c r="Z258" s="12" t="s">
        <v>553</v>
      </c>
      <c r="AA258" s="12"/>
      <c r="AB258" s="12"/>
      <c r="AC258" s="15" t="s">
        <v>33</v>
      </c>
      <c r="AD258">
        <v>2</v>
      </c>
      <c r="AE258">
        <v>2</v>
      </c>
      <c r="AF258">
        <v>29</v>
      </c>
      <c r="AG258">
        <v>31</v>
      </c>
      <c r="AH258" t="s">
        <v>1588</v>
      </c>
      <c r="AI258">
        <v>14.5</v>
      </c>
    </row>
    <row r="259" spans="1:35">
      <c r="A259" t="str">
        <f t="shared" ref="A259:A322" si="4">B259&amp;J259</f>
        <v>130103300110081002</v>
      </c>
      <c r="B259" s="12" t="s">
        <v>546</v>
      </c>
      <c r="C259" s="12" t="s">
        <v>48</v>
      </c>
      <c r="D259" s="12" t="s">
        <v>129</v>
      </c>
      <c r="E259" s="12" t="s">
        <v>268</v>
      </c>
      <c r="F259" s="12" t="s">
        <v>50</v>
      </c>
      <c r="G259" s="12" t="s">
        <v>350</v>
      </c>
      <c r="H259" s="12" t="s">
        <v>282</v>
      </c>
      <c r="I259" s="12" t="s">
        <v>548</v>
      </c>
      <c r="J259" s="12" t="s">
        <v>759</v>
      </c>
      <c r="K259" s="12" t="s">
        <v>492</v>
      </c>
      <c r="L259" s="12" t="s">
        <v>273</v>
      </c>
      <c r="M259" s="12">
        <v>2</v>
      </c>
      <c r="N259" s="12" t="s">
        <v>550</v>
      </c>
      <c r="O259" s="12" t="s">
        <v>342</v>
      </c>
      <c r="P259" s="12" t="s">
        <v>276</v>
      </c>
      <c r="Q259" s="12" t="s">
        <v>356</v>
      </c>
      <c r="R259" s="12" t="s">
        <v>278</v>
      </c>
      <c r="S259" s="12" t="s">
        <v>278</v>
      </c>
      <c r="T259" s="12" t="s">
        <v>279</v>
      </c>
      <c r="U259" s="12" t="s">
        <v>280</v>
      </c>
      <c r="V259" s="12" t="s">
        <v>1411</v>
      </c>
      <c r="W259" s="12" t="s">
        <v>1411</v>
      </c>
      <c r="X259" s="12" t="s">
        <v>667</v>
      </c>
      <c r="Y259" s="12" t="s">
        <v>552</v>
      </c>
      <c r="Z259" s="12" t="s">
        <v>553</v>
      </c>
      <c r="AA259" s="12"/>
      <c r="AB259" s="12"/>
      <c r="AC259" s="15" t="s">
        <v>33</v>
      </c>
      <c r="AD259">
        <v>2</v>
      </c>
      <c r="AE259">
        <v>2</v>
      </c>
      <c r="AF259">
        <v>36</v>
      </c>
      <c r="AG259">
        <v>38</v>
      </c>
      <c r="AH259" t="s">
        <v>1583</v>
      </c>
      <c r="AI259">
        <v>18</v>
      </c>
    </row>
    <row r="260" spans="1:35">
      <c r="A260" t="str">
        <f t="shared" si="4"/>
        <v>130103300110081003</v>
      </c>
      <c r="B260" s="12" t="s">
        <v>546</v>
      </c>
      <c r="C260" s="12" t="s">
        <v>48</v>
      </c>
      <c r="D260" s="12" t="s">
        <v>129</v>
      </c>
      <c r="E260" s="12" t="s">
        <v>268</v>
      </c>
      <c r="F260" s="12" t="s">
        <v>51</v>
      </c>
      <c r="G260" s="12" t="s">
        <v>350</v>
      </c>
      <c r="H260" s="12" t="s">
        <v>282</v>
      </c>
      <c r="I260" s="12" t="s">
        <v>555</v>
      </c>
      <c r="J260" s="12" t="s">
        <v>760</v>
      </c>
      <c r="K260" s="12" t="s">
        <v>492</v>
      </c>
      <c r="L260" s="12" t="s">
        <v>273</v>
      </c>
      <c r="M260" s="12">
        <v>2</v>
      </c>
      <c r="N260" s="12" t="s">
        <v>550</v>
      </c>
      <c r="O260" s="12" t="s">
        <v>342</v>
      </c>
      <c r="P260" s="12" t="s">
        <v>276</v>
      </c>
      <c r="Q260" s="12" t="s">
        <v>356</v>
      </c>
      <c r="R260" s="12" t="s">
        <v>278</v>
      </c>
      <c r="S260" s="12" t="s">
        <v>278</v>
      </c>
      <c r="T260" s="12" t="s">
        <v>279</v>
      </c>
      <c r="U260" s="12" t="s">
        <v>280</v>
      </c>
      <c r="V260" s="12" t="s">
        <v>1411</v>
      </c>
      <c r="W260" s="12" t="s">
        <v>1411</v>
      </c>
      <c r="X260" s="12" t="s">
        <v>557</v>
      </c>
      <c r="Y260" s="12" t="s">
        <v>552</v>
      </c>
      <c r="Z260" s="12" t="s">
        <v>553</v>
      </c>
      <c r="AA260" s="12"/>
      <c r="AB260" s="12"/>
      <c r="AC260" s="15" t="s">
        <v>33</v>
      </c>
      <c r="AD260">
        <v>2</v>
      </c>
      <c r="AE260">
        <v>0</v>
      </c>
      <c r="AF260">
        <v>29</v>
      </c>
      <c r="AG260">
        <v>29</v>
      </c>
      <c r="AH260" t="s">
        <v>1588</v>
      </c>
      <c r="AI260">
        <v>14.5</v>
      </c>
    </row>
    <row r="261" spans="1:35">
      <c r="A261" t="str">
        <f t="shared" si="4"/>
        <v>130103300110081004</v>
      </c>
      <c r="B261" s="12" t="s">
        <v>546</v>
      </c>
      <c r="C261" s="12" t="s">
        <v>48</v>
      </c>
      <c r="D261" s="12" t="s">
        <v>129</v>
      </c>
      <c r="E261" s="12" t="s">
        <v>268</v>
      </c>
      <c r="F261" s="12" t="s">
        <v>53</v>
      </c>
      <c r="G261" s="12" t="s">
        <v>350</v>
      </c>
      <c r="H261" s="12" t="s">
        <v>282</v>
      </c>
      <c r="I261" s="12" t="s">
        <v>555</v>
      </c>
      <c r="J261" s="12" t="s">
        <v>761</v>
      </c>
      <c r="K261" s="12" t="s">
        <v>492</v>
      </c>
      <c r="L261" s="12" t="s">
        <v>273</v>
      </c>
      <c r="M261" s="12">
        <v>2</v>
      </c>
      <c r="N261" s="12" t="s">
        <v>550</v>
      </c>
      <c r="O261" s="12" t="s">
        <v>342</v>
      </c>
      <c r="P261" s="12" t="s">
        <v>276</v>
      </c>
      <c r="Q261" s="12" t="s">
        <v>356</v>
      </c>
      <c r="R261" s="12" t="s">
        <v>278</v>
      </c>
      <c r="S261" s="12" t="s">
        <v>278</v>
      </c>
      <c r="T261" s="12" t="s">
        <v>279</v>
      </c>
      <c r="U261" s="12" t="s">
        <v>280</v>
      </c>
      <c r="V261" s="12" t="s">
        <v>1411</v>
      </c>
      <c r="W261" s="12" t="s">
        <v>1411</v>
      </c>
      <c r="X261" s="12" t="s">
        <v>559</v>
      </c>
      <c r="Y261" s="12" t="s">
        <v>552</v>
      </c>
      <c r="Z261" s="12" t="s">
        <v>553</v>
      </c>
      <c r="AA261" s="12"/>
      <c r="AB261" s="12"/>
      <c r="AC261" s="15" t="s">
        <v>33</v>
      </c>
      <c r="AD261">
        <v>2</v>
      </c>
      <c r="AE261">
        <v>1</v>
      </c>
      <c r="AF261">
        <v>41</v>
      </c>
      <c r="AG261">
        <v>42</v>
      </c>
      <c r="AH261" t="s">
        <v>1597</v>
      </c>
      <c r="AI261">
        <v>20.5</v>
      </c>
    </row>
    <row r="262" spans="1:35">
      <c r="A262" t="str">
        <f t="shared" si="4"/>
        <v>130103300110082001</v>
      </c>
      <c r="B262" s="12" t="s">
        <v>546</v>
      </c>
      <c r="C262" s="12" t="s">
        <v>48</v>
      </c>
      <c r="D262" s="12" t="s">
        <v>762</v>
      </c>
      <c r="E262" s="12" t="s">
        <v>268</v>
      </c>
      <c r="F262" s="12" t="s">
        <v>52</v>
      </c>
      <c r="G262" s="12" t="s">
        <v>350</v>
      </c>
      <c r="H262" s="12" t="s">
        <v>282</v>
      </c>
      <c r="I262" s="12" t="s">
        <v>548</v>
      </c>
      <c r="J262" s="12" t="s">
        <v>763</v>
      </c>
      <c r="K262" s="12" t="s">
        <v>492</v>
      </c>
      <c r="L262" s="12" t="s">
        <v>273</v>
      </c>
      <c r="M262" s="12">
        <v>1</v>
      </c>
      <c r="N262" s="12" t="s">
        <v>550</v>
      </c>
      <c r="O262" s="12" t="s">
        <v>342</v>
      </c>
      <c r="P262" s="12" t="s">
        <v>276</v>
      </c>
      <c r="Q262" s="12" t="s">
        <v>356</v>
      </c>
      <c r="R262" s="12" t="s">
        <v>278</v>
      </c>
      <c r="S262" s="12" t="s">
        <v>278</v>
      </c>
      <c r="T262" s="12" t="s">
        <v>279</v>
      </c>
      <c r="U262" s="12" t="s">
        <v>280</v>
      </c>
      <c r="V262" s="12" t="s">
        <v>1378</v>
      </c>
      <c r="W262" s="12" t="s">
        <v>1378</v>
      </c>
      <c r="X262" s="12" t="s">
        <v>764</v>
      </c>
      <c r="Y262" s="12" t="s">
        <v>552</v>
      </c>
      <c r="Z262" s="12" t="s">
        <v>553</v>
      </c>
      <c r="AA262" s="12"/>
      <c r="AB262" s="12"/>
      <c r="AC262" s="15" t="s">
        <v>33</v>
      </c>
      <c r="AD262">
        <v>1</v>
      </c>
      <c r="AE262">
        <v>2</v>
      </c>
      <c r="AF262">
        <v>34</v>
      </c>
      <c r="AG262">
        <v>36</v>
      </c>
      <c r="AH262" t="s">
        <v>1595</v>
      </c>
      <c r="AI262">
        <v>34</v>
      </c>
    </row>
    <row r="263" spans="1:35">
      <c r="A263" t="str">
        <f t="shared" si="4"/>
        <v>130103300110083001</v>
      </c>
      <c r="B263" s="12" t="s">
        <v>546</v>
      </c>
      <c r="C263" s="12" t="s">
        <v>48</v>
      </c>
      <c r="D263" s="12" t="s">
        <v>212</v>
      </c>
      <c r="E263" s="12" t="s">
        <v>268</v>
      </c>
      <c r="F263" s="12" t="s">
        <v>49</v>
      </c>
      <c r="G263" s="12" t="s">
        <v>350</v>
      </c>
      <c r="H263" s="12" t="s">
        <v>282</v>
      </c>
      <c r="I263" s="12" t="s">
        <v>555</v>
      </c>
      <c r="J263" s="12" t="s">
        <v>765</v>
      </c>
      <c r="K263" s="12" t="s">
        <v>492</v>
      </c>
      <c r="L263" s="12" t="s">
        <v>273</v>
      </c>
      <c r="M263" s="12">
        <v>1</v>
      </c>
      <c r="N263" s="12" t="s">
        <v>550</v>
      </c>
      <c r="O263" s="12" t="s">
        <v>342</v>
      </c>
      <c r="P263" s="12" t="s">
        <v>276</v>
      </c>
      <c r="Q263" s="12" t="s">
        <v>356</v>
      </c>
      <c r="R263" s="12" t="s">
        <v>278</v>
      </c>
      <c r="S263" s="12" t="s">
        <v>278</v>
      </c>
      <c r="T263" s="12" t="s">
        <v>279</v>
      </c>
      <c r="U263" s="12" t="s">
        <v>280</v>
      </c>
      <c r="V263" s="12" t="s">
        <v>1378</v>
      </c>
      <c r="W263" s="12" t="s">
        <v>1378</v>
      </c>
      <c r="X263" s="12" t="s">
        <v>766</v>
      </c>
      <c r="Y263" s="12" t="s">
        <v>552</v>
      </c>
      <c r="Z263" s="12" t="s">
        <v>553</v>
      </c>
      <c r="AA263" s="12"/>
      <c r="AB263" s="12"/>
      <c r="AC263" s="15" t="s">
        <v>33</v>
      </c>
      <c r="AD263">
        <v>1</v>
      </c>
      <c r="AE263">
        <v>28</v>
      </c>
      <c r="AF263">
        <v>161</v>
      </c>
      <c r="AG263">
        <v>189</v>
      </c>
      <c r="AH263" t="s">
        <v>1709</v>
      </c>
      <c r="AI263">
        <v>161</v>
      </c>
    </row>
    <row r="264" spans="1:35">
      <c r="A264" t="str">
        <f t="shared" si="4"/>
        <v>130103300110083002</v>
      </c>
      <c r="B264" s="12" t="s">
        <v>546</v>
      </c>
      <c r="C264" s="12" t="s">
        <v>48</v>
      </c>
      <c r="D264" s="12" t="s">
        <v>212</v>
      </c>
      <c r="E264" s="12" t="s">
        <v>268</v>
      </c>
      <c r="F264" s="12" t="s">
        <v>50</v>
      </c>
      <c r="G264" s="12" t="s">
        <v>350</v>
      </c>
      <c r="H264" s="12" t="s">
        <v>282</v>
      </c>
      <c r="I264" s="12" t="s">
        <v>555</v>
      </c>
      <c r="J264" s="12" t="s">
        <v>767</v>
      </c>
      <c r="K264" s="12" t="s">
        <v>492</v>
      </c>
      <c r="L264" s="12" t="s">
        <v>273</v>
      </c>
      <c r="M264" s="12">
        <v>1</v>
      </c>
      <c r="N264" s="12" t="s">
        <v>550</v>
      </c>
      <c r="O264" s="12" t="s">
        <v>342</v>
      </c>
      <c r="P264" s="12" t="s">
        <v>276</v>
      </c>
      <c r="Q264" s="12" t="s">
        <v>356</v>
      </c>
      <c r="R264" s="12" t="s">
        <v>278</v>
      </c>
      <c r="S264" s="12" t="s">
        <v>278</v>
      </c>
      <c r="T264" s="12" t="s">
        <v>279</v>
      </c>
      <c r="U264" s="12" t="s">
        <v>280</v>
      </c>
      <c r="V264" s="12" t="s">
        <v>1378</v>
      </c>
      <c r="W264" s="12" t="s">
        <v>1378</v>
      </c>
      <c r="X264" s="12" t="s">
        <v>768</v>
      </c>
      <c r="Y264" s="12" t="s">
        <v>552</v>
      </c>
      <c r="Z264" s="12" t="s">
        <v>553</v>
      </c>
      <c r="AA264" s="12"/>
      <c r="AB264" s="12"/>
      <c r="AC264" s="15" t="s">
        <v>33</v>
      </c>
      <c r="AD264">
        <v>1</v>
      </c>
      <c r="AE264">
        <v>33</v>
      </c>
      <c r="AF264">
        <v>241</v>
      </c>
      <c r="AG264">
        <v>274</v>
      </c>
      <c r="AH264" t="s">
        <v>1710</v>
      </c>
      <c r="AI264">
        <v>241</v>
      </c>
    </row>
    <row r="265" spans="1:35">
      <c r="A265" t="str">
        <f t="shared" si="4"/>
        <v>130103300110084001</v>
      </c>
      <c r="B265" s="12" t="s">
        <v>546</v>
      </c>
      <c r="C265" s="12" t="s">
        <v>48</v>
      </c>
      <c r="D265" s="12" t="s">
        <v>213</v>
      </c>
      <c r="E265" s="12" t="s">
        <v>268</v>
      </c>
      <c r="F265" s="12" t="s">
        <v>49</v>
      </c>
      <c r="G265" s="12" t="s">
        <v>350</v>
      </c>
      <c r="H265" s="12" t="s">
        <v>282</v>
      </c>
      <c r="I265" s="12" t="s">
        <v>555</v>
      </c>
      <c r="J265" s="12" t="s">
        <v>769</v>
      </c>
      <c r="K265" s="12" t="s">
        <v>492</v>
      </c>
      <c r="L265" s="12" t="s">
        <v>273</v>
      </c>
      <c r="M265" s="12">
        <v>1</v>
      </c>
      <c r="N265" s="12" t="s">
        <v>550</v>
      </c>
      <c r="O265" s="12" t="s">
        <v>342</v>
      </c>
      <c r="P265" s="12" t="s">
        <v>276</v>
      </c>
      <c r="Q265" s="12" t="s">
        <v>356</v>
      </c>
      <c r="R265" s="12" t="s">
        <v>278</v>
      </c>
      <c r="S265" s="12" t="s">
        <v>278</v>
      </c>
      <c r="T265" s="12" t="s">
        <v>279</v>
      </c>
      <c r="U265" s="12" t="s">
        <v>280</v>
      </c>
      <c r="V265" s="12" t="s">
        <v>1378</v>
      </c>
      <c r="W265" s="12" t="s">
        <v>1378</v>
      </c>
      <c r="X265" s="12" t="s">
        <v>770</v>
      </c>
      <c r="Y265" s="12" t="s">
        <v>552</v>
      </c>
      <c r="Z265" s="12" t="s">
        <v>553</v>
      </c>
      <c r="AA265" s="12"/>
      <c r="AB265" s="12"/>
      <c r="AC265" s="15" t="s">
        <v>33</v>
      </c>
      <c r="AD265">
        <v>1</v>
      </c>
      <c r="AE265">
        <v>9</v>
      </c>
      <c r="AF265">
        <v>194</v>
      </c>
      <c r="AG265">
        <v>203</v>
      </c>
      <c r="AH265" t="s">
        <v>1691</v>
      </c>
      <c r="AI265">
        <v>194</v>
      </c>
    </row>
    <row r="266" spans="1:35">
      <c r="A266" t="str">
        <f t="shared" si="4"/>
        <v>130103300110084002</v>
      </c>
      <c r="B266" s="12" t="s">
        <v>546</v>
      </c>
      <c r="C266" s="12" t="s">
        <v>48</v>
      </c>
      <c r="D266" s="12" t="s">
        <v>213</v>
      </c>
      <c r="E266" s="12" t="s">
        <v>268</v>
      </c>
      <c r="F266" s="12" t="s">
        <v>50</v>
      </c>
      <c r="G266" s="12" t="s">
        <v>350</v>
      </c>
      <c r="H266" s="12" t="s">
        <v>282</v>
      </c>
      <c r="I266" s="12" t="s">
        <v>555</v>
      </c>
      <c r="J266" s="12" t="s">
        <v>771</v>
      </c>
      <c r="K266" s="12" t="s">
        <v>492</v>
      </c>
      <c r="L266" s="12" t="s">
        <v>273</v>
      </c>
      <c r="M266" s="12">
        <v>1</v>
      </c>
      <c r="N266" s="12" t="s">
        <v>550</v>
      </c>
      <c r="O266" s="12" t="s">
        <v>342</v>
      </c>
      <c r="P266" s="12" t="s">
        <v>276</v>
      </c>
      <c r="Q266" s="12" t="s">
        <v>356</v>
      </c>
      <c r="R266" s="12" t="s">
        <v>278</v>
      </c>
      <c r="S266" s="12" t="s">
        <v>278</v>
      </c>
      <c r="T266" s="12" t="s">
        <v>279</v>
      </c>
      <c r="U266" s="12" t="s">
        <v>280</v>
      </c>
      <c r="V266" s="12" t="s">
        <v>1378</v>
      </c>
      <c r="W266" s="12" t="s">
        <v>1378</v>
      </c>
      <c r="X266" s="12" t="s">
        <v>772</v>
      </c>
      <c r="Y266" s="12" t="s">
        <v>552</v>
      </c>
      <c r="Z266" s="12" t="s">
        <v>553</v>
      </c>
      <c r="AA266" s="12"/>
      <c r="AB266" s="12"/>
      <c r="AC266" s="15" t="s">
        <v>33</v>
      </c>
      <c r="AD266">
        <v>1</v>
      </c>
      <c r="AE266">
        <v>18</v>
      </c>
      <c r="AF266">
        <v>256</v>
      </c>
      <c r="AG266">
        <v>274</v>
      </c>
      <c r="AH266" t="s">
        <v>1711</v>
      </c>
      <c r="AI266">
        <v>256</v>
      </c>
    </row>
    <row r="267" spans="1:35">
      <c r="A267" t="str">
        <f t="shared" si="4"/>
        <v>130103300110085001</v>
      </c>
      <c r="B267" s="12" t="s">
        <v>546</v>
      </c>
      <c r="C267" s="12" t="s">
        <v>48</v>
      </c>
      <c r="D267" s="12" t="s">
        <v>233</v>
      </c>
      <c r="E267" s="12" t="s">
        <v>268</v>
      </c>
      <c r="F267" s="12" t="s">
        <v>49</v>
      </c>
      <c r="G267" s="12" t="s">
        <v>350</v>
      </c>
      <c r="H267" s="12" t="s">
        <v>282</v>
      </c>
      <c r="I267" s="12" t="s">
        <v>555</v>
      </c>
      <c r="J267" s="12" t="s">
        <v>773</v>
      </c>
      <c r="K267" s="12" t="s">
        <v>492</v>
      </c>
      <c r="L267" s="12" t="s">
        <v>273</v>
      </c>
      <c r="M267" s="12">
        <v>1</v>
      </c>
      <c r="N267" s="12" t="s">
        <v>550</v>
      </c>
      <c r="O267" s="12" t="s">
        <v>342</v>
      </c>
      <c r="P267" s="12" t="s">
        <v>276</v>
      </c>
      <c r="Q267" s="12" t="s">
        <v>356</v>
      </c>
      <c r="R267" s="12" t="s">
        <v>278</v>
      </c>
      <c r="S267" s="12" t="s">
        <v>278</v>
      </c>
      <c r="T267" s="12" t="s">
        <v>279</v>
      </c>
      <c r="U267" s="12" t="s">
        <v>280</v>
      </c>
      <c r="V267" s="12" t="s">
        <v>1378</v>
      </c>
      <c r="W267" s="12" t="s">
        <v>1378</v>
      </c>
      <c r="X267" s="12" t="s">
        <v>774</v>
      </c>
      <c r="Y267" s="12" t="s">
        <v>552</v>
      </c>
      <c r="Z267" s="12" t="s">
        <v>553</v>
      </c>
      <c r="AA267" s="12"/>
      <c r="AB267" s="12"/>
      <c r="AC267" s="15" t="s">
        <v>33</v>
      </c>
      <c r="AD267">
        <v>1</v>
      </c>
      <c r="AE267">
        <v>3</v>
      </c>
      <c r="AF267">
        <v>169</v>
      </c>
      <c r="AG267">
        <v>172</v>
      </c>
      <c r="AH267" t="s">
        <v>1651</v>
      </c>
      <c r="AI267">
        <v>169</v>
      </c>
    </row>
    <row r="268" spans="1:35">
      <c r="A268" t="str">
        <f t="shared" si="4"/>
        <v>130103300110085002</v>
      </c>
      <c r="B268" s="12" t="s">
        <v>546</v>
      </c>
      <c r="C268" s="12" t="s">
        <v>48</v>
      </c>
      <c r="D268" s="12" t="s">
        <v>233</v>
      </c>
      <c r="E268" s="12" t="s">
        <v>268</v>
      </c>
      <c r="F268" s="12" t="s">
        <v>50</v>
      </c>
      <c r="G268" s="12" t="s">
        <v>350</v>
      </c>
      <c r="H268" s="12" t="s">
        <v>282</v>
      </c>
      <c r="I268" s="12" t="s">
        <v>555</v>
      </c>
      <c r="J268" s="12" t="s">
        <v>775</v>
      </c>
      <c r="K268" s="12" t="s">
        <v>492</v>
      </c>
      <c r="L268" s="12" t="s">
        <v>273</v>
      </c>
      <c r="M268" s="12">
        <v>1</v>
      </c>
      <c r="N268" s="12" t="s">
        <v>550</v>
      </c>
      <c r="O268" s="12" t="s">
        <v>342</v>
      </c>
      <c r="P268" s="12" t="s">
        <v>276</v>
      </c>
      <c r="Q268" s="12" t="s">
        <v>356</v>
      </c>
      <c r="R268" s="12" t="s">
        <v>278</v>
      </c>
      <c r="S268" s="12" t="s">
        <v>278</v>
      </c>
      <c r="T268" s="12" t="s">
        <v>279</v>
      </c>
      <c r="U268" s="12" t="s">
        <v>280</v>
      </c>
      <c r="V268" s="12" t="s">
        <v>1378</v>
      </c>
      <c r="W268" s="12" t="s">
        <v>1378</v>
      </c>
      <c r="X268" s="12" t="s">
        <v>776</v>
      </c>
      <c r="Y268" s="12" t="s">
        <v>552</v>
      </c>
      <c r="Z268" s="12" t="s">
        <v>553</v>
      </c>
      <c r="AA268" s="12"/>
      <c r="AB268" s="12"/>
      <c r="AC268" s="15" t="s">
        <v>33</v>
      </c>
      <c r="AD268">
        <v>1</v>
      </c>
      <c r="AE268">
        <v>5</v>
      </c>
      <c r="AF268">
        <v>230</v>
      </c>
      <c r="AG268">
        <v>235</v>
      </c>
      <c r="AH268" t="s">
        <v>1712</v>
      </c>
      <c r="AI268">
        <v>230</v>
      </c>
    </row>
    <row r="269" spans="1:35">
      <c r="A269" t="str">
        <f t="shared" si="4"/>
        <v>130103300110086001</v>
      </c>
      <c r="B269" s="12" t="s">
        <v>546</v>
      </c>
      <c r="C269" s="12" t="s">
        <v>48</v>
      </c>
      <c r="D269" s="12" t="s">
        <v>105</v>
      </c>
      <c r="E269" s="12" t="s">
        <v>268</v>
      </c>
      <c r="F269" s="12" t="s">
        <v>49</v>
      </c>
      <c r="G269" s="12" t="s">
        <v>350</v>
      </c>
      <c r="H269" s="12" t="s">
        <v>282</v>
      </c>
      <c r="I269" s="12" t="s">
        <v>555</v>
      </c>
      <c r="J269" s="12" t="s">
        <v>777</v>
      </c>
      <c r="K269" s="12" t="s">
        <v>492</v>
      </c>
      <c r="L269" s="12" t="s">
        <v>273</v>
      </c>
      <c r="M269" s="12">
        <v>2</v>
      </c>
      <c r="N269" s="12" t="s">
        <v>550</v>
      </c>
      <c r="O269" s="12" t="s">
        <v>342</v>
      </c>
      <c r="P269" s="12" t="s">
        <v>276</v>
      </c>
      <c r="Q269" s="12" t="s">
        <v>356</v>
      </c>
      <c r="R269" s="12" t="s">
        <v>278</v>
      </c>
      <c r="S269" s="12" t="s">
        <v>278</v>
      </c>
      <c r="T269" s="12" t="s">
        <v>279</v>
      </c>
      <c r="U269" s="12" t="s">
        <v>280</v>
      </c>
      <c r="V269" s="12" t="s">
        <v>1378</v>
      </c>
      <c r="W269" s="12" t="s">
        <v>1378</v>
      </c>
      <c r="X269" s="12" t="s">
        <v>778</v>
      </c>
      <c r="Y269" s="12" t="s">
        <v>552</v>
      </c>
      <c r="Z269" s="12" t="s">
        <v>553</v>
      </c>
      <c r="AA269" s="12"/>
      <c r="AB269" s="12"/>
      <c r="AC269" s="15" t="s">
        <v>33</v>
      </c>
      <c r="AD269">
        <v>2</v>
      </c>
      <c r="AE269">
        <v>1</v>
      </c>
      <c r="AF269">
        <v>389</v>
      </c>
      <c r="AG269">
        <v>390</v>
      </c>
      <c r="AH269" t="s">
        <v>1713</v>
      </c>
      <c r="AI269">
        <v>194.5</v>
      </c>
    </row>
    <row r="270" spans="1:35">
      <c r="A270" t="str">
        <f t="shared" si="4"/>
        <v>130103300110086002</v>
      </c>
      <c r="B270" s="12" t="s">
        <v>546</v>
      </c>
      <c r="C270" s="12" t="s">
        <v>48</v>
      </c>
      <c r="D270" s="12" t="s">
        <v>105</v>
      </c>
      <c r="E270" s="12" t="s">
        <v>268</v>
      </c>
      <c r="F270" s="12" t="s">
        <v>50</v>
      </c>
      <c r="G270" s="12" t="s">
        <v>350</v>
      </c>
      <c r="H270" s="12" t="s">
        <v>282</v>
      </c>
      <c r="I270" s="12" t="s">
        <v>555</v>
      </c>
      <c r="J270" s="12" t="s">
        <v>779</v>
      </c>
      <c r="K270" s="12" t="s">
        <v>492</v>
      </c>
      <c r="L270" s="12" t="s">
        <v>273</v>
      </c>
      <c r="M270" s="12">
        <v>2</v>
      </c>
      <c r="N270" s="12" t="s">
        <v>550</v>
      </c>
      <c r="O270" s="12" t="s">
        <v>342</v>
      </c>
      <c r="P270" s="12" t="s">
        <v>276</v>
      </c>
      <c r="Q270" s="12" t="s">
        <v>356</v>
      </c>
      <c r="R270" s="12" t="s">
        <v>278</v>
      </c>
      <c r="S270" s="12" t="s">
        <v>278</v>
      </c>
      <c r="T270" s="12" t="s">
        <v>279</v>
      </c>
      <c r="U270" s="12" t="s">
        <v>280</v>
      </c>
      <c r="V270" s="12" t="s">
        <v>1378</v>
      </c>
      <c r="W270" s="12" t="s">
        <v>1378</v>
      </c>
      <c r="X270" s="12" t="s">
        <v>780</v>
      </c>
      <c r="Y270" s="12" t="s">
        <v>552</v>
      </c>
      <c r="Z270" s="12" t="s">
        <v>553</v>
      </c>
      <c r="AA270" s="12"/>
      <c r="AB270" s="12"/>
      <c r="AC270" s="15" t="s">
        <v>33</v>
      </c>
      <c r="AD270">
        <v>2</v>
      </c>
      <c r="AE270">
        <v>52</v>
      </c>
      <c r="AF270">
        <v>440</v>
      </c>
      <c r="AG270">
        <v>492</v>
      </c>
      <c r="AH270" t="s">
        <v>1714</v>
      </c>
      <c r="AI270">
        <v>220</v>
      </c>
    </row>
    <row r="271" spans="1:35">
      <c r="A271" t="str">
        <f t="shared" si="4"/>
        <v>130103300110088001</v>
      </c>
      <c r="B271" s="12" t="s">
        <v>546</v>
      </c>
      <c r="C271" s="12" t="s">
        <v>48</v>
      </c>
      <c r="D271" s="12" t="s">
        <v>130</v>
      </c>
      <c r="E271" s="12" t="s">
        <v>268</v>
      </c>
      <c r="F271" s="12" t="s">
        <v>49</v>
      </c>
      <c r="G271" s="12" t="s">
        <v>350</v>
      </c>
      <c r="H271" s="12" t="s">
        <v>282</v>
      </c>
      <c r="I271" s="12" t="s">
        <v>555</v>
      </c>
      <c r="J271" s="12" t="s">
        <v>781</v>
      </c>
      <c r="K271" s="12" t="s">
        <v>492</v>
      </c>
      <c r="L271" s="12" t="s">
        <v>273</v>
      </c>
      <c r="M271" s="12">
        <v>3</v>
      </c>
      <c r="N271" s="12" t="s">
        <v>550</v>
      </c>
      <c r="O271" s="12" t="s">
        <v>342</v>
      </c>
      <c r="P271" s="12" t="s">
        <v>276</v>
      </c>
      <c r="Q271" s="12" t="s">
        <v>356</v>
      </c>
      <c r="R271" s="12" t="s">
        <v>278</v>
      </c>
      <c r="S271" s="12" t="s">
        <v>278</v>
      </c>
      <c r="T271" s="12" t="s">
        <v>279</v>
      </c>
      <c r="U271" s="12" t="s">
        <v>280</v>
      </c>
      <c r="V271" s="12" t="s">
        <v>1469</v>
      </c>
      <c r="W271" s="12" t="s">
        <v>1469</v>
      </c>
      <c r="X271" s="12" t="s">
        <v>557</v>
      </c>
      <c r="Y271" s="12" t="s">
        <v>552</v>
      </c>
      <c r="Z271" s="12" t="s">
        <v>553</v>
      </c>
      <c r="AA271" s="12"/>
      <c r="AB271" s="12"/>
      <c r="AC271" s="15" t="s">
        <v>57</v>
      </c>
      <c r="AD271">
        <v>3</v>
      </c>
      <c r="AE271">
        <v>2</v>
      </c>
      <c r="AF271">
        <v>90</v>
      </c>
      <c r="AG271">
        <v>92</v>
      </c>
      <c r="AH271" t="s">
        <v>1632</v>
      </c>
      <c r="AI271">
        <v>30</v>
      </c>
    </row>
    <row r="272" spans="1:35">
      <c r="A272" t="str">
        <f t="shared" si="4"/>
        <v>130103300110088002</v>
      </c>
      <c r="B272" s="12" t="s">
        <v>546</v>
      </c>
      <c r="C272" s="12" t="s">
        <v>48</v>
      </c>
      <c r="D272" s="12" t="s">
        <v>130</v>
      </c>
      <c r="E272" s="12" t="s">
        <v>268</v>
      </c>
      <c r="F272" s="12" t="s">
        <v>50</v>
      </c>
      <c r="G272" s="12" t="s">
        <v>350</v>
      </c>
      <c r="H272" s="12" t="s">
        <v>282</v>
      </c>
      <c r="I272" s="12" t="s">
        <v>555</v>
      </c>
      <c r="J272" s="12" t="s">
        <v>782</v>
      </c>
      <c r="K272" s="12" t="s">
        <v>492</v>
      </c>
      <c r="L272" s="12" t="s">
        <v>273</v>
      </c>
      <c r="M272" s="12">
        <v>3</v>
      </c>
      <c r="N272" s="12" t="s">
        <v>550</v>
      </c>
      <c r="O272" s="12" t="s">
        <v>342</v>
      </c>
      <c r="P272" s="12" t="s">
        <v>276</v>
      </c>
      <c r="Q272" s="12" t="s">
        <v>356</v>
      </c>
      <c r="R272" s="12" t="s">
        <v>278</v>
      </c>
      <c r="S272" s="12" t="s">
        <v>278</v>
      </c>
      <c r="T272" s="12" t="s">
        <v>279</v>
      </c>
      <c r="U272" s="12" t="s">
        <v>280</v>
      </c>
      <c r="V272" s="12" t="s">
        <v>1469</v>
      </c>
      <c r="W272" s="12" t="s">
        <v>1469</v>
      </c>
      <c r="X272" s="12" t="s">
        <v>559</v>
      </c>
      <c r="Y272" s="12" t="s">
        <v>552</v>
      </c>
      <c r="Z272" s="12" t="s">
        <v>553</v>
      </c>
      <c r="AA272" s="12"/>
      <c r="AB272" s="12"/>
      <c r="AC272" s="15" t="s">
        <v>57</v>
      </c>
      <c r="AD272">
        <v>3</v>
      </c>
      <c r="AE272">
        <v>3</v>
      </c>
      <c r="AF272">
        <v>118</v>
      </c>
      <c r="AG272">
        <v>121</v>
      </c>
      <c r="AH272" t="s">
        <v>1571</v>
      </c>
      <c r="AI272">
        <v>39.333333333333336</v>
      </c>
    </row>
    <row r="273" spans="1:35">
      <c r="A273" t="str">
        <f t="shared" si="4"/>
        <v>130103300110088003</v>
      </c>
      <c r="B273" s="12" t="s">
        <v>546</v>
      </c>
      <c r="C273" s="12" t="s">
        <v>48</v>
      </c>
      <c r="D273" s="12" t="s">
        <v>130</v>
      </c>
      <c r="E273" s="12" t="s">
        <v>268</v>
      </c>
      <c r="F273" s="12" t="s">
        <v>51</v>
      </c>
      <c r="G273" s="12" t="s">
        <v>350</v>
      </c>
      <c r="H273" s="12" t="s">
        <v>282</v>
      </c>
      <c r="I273" s="12" t="s">
        <v>548</v>
      </c>
      <c r="J273" s="12" t="s">
        <v>783</v>
      </c>
      <c r="K273" s="12" t="s">
        <v>492</v>
      </c>
      <c r="L273" s="12" t="s">
        <v>273</v>
      </c>
      <c r="M273" s="12">
        <v>2</v>
      </c>
      <c r="N273" s="12" t="s">
        <v>550</v>
      </c>
      <c r="O273" s="12" t="s">
        <v>342</v>
      </c>
      <c r="P273" s="12" t="s">
        <v>276</v>
      </c>
      <c r="Q273" s="12" t="s">
        <v>356</v>
      </c>
      <c r="R273" s="12" t="s">
        <v>278</v>
      </c>
      <c r="S273" s="12" t="s">
        <v>278</v>
      </c>
      <c r="T273" s="12" t="s">
        <v>279</v>
      </c>
      <c r="U273" s="12" t="s">
        <v>280</v>
      </c>
      <c r="V273" s="12" t="s">
        <v>1469</v>
      </c>
      <c r="W273" s="12" t="s">
        <v>1469</v>
      </c>
      <c r="X273" s="12" t="s">
        <v>551</v>
      </c>
      <c r="Y273" s="12" t="s">
        <v>552</v>
      </c>
      <c r="Z273" s="12" t="s">
        <v>553</v>
      </c>
      <c r="AA273" s="12"/>
      <c r="AB273" s="12"/>
      <c r="AC273" s="15" t="s">
        <v>57</v>
      </c>
      <c r="AD273">
        <v>2</v>
      </c>
      <c r="AE273">
        <v>2</v>
      </c>
      <c r="AF273">
        <v>153</v>
      </c>
      <c r="AG273">
        <v>155</v>
      </c>
      <c r="AH273" t="s">
        <v>1633</v>
      </c>
      <c r="AI273">
        <v>76.5</v>
      </c>
    </row>
    <row r="274" spans="1:35">
      <c r="A274" t="str">
        <f t="shared" si="4"/>
        <v>130103300110088004</v>
      </c>
      <c r="B274" s="12" t="s">
        <v>546</v>
      </c>
      <c r="C274" s="12" t="s">
        <v>48</v>
      </c>
      <c r="D274" s="12" t="s">
        <v>130</v>
      </c>
      <c r="E274" s="12" t="s">
        <v>268</v>
      </c>
      <c r="F274" s="12" t="s">
        <v>53</v>
      </c>
      <c r="G274" s="12" t="s">
        <v>350</v>
      </c>
      <c r="H274" s="12" t="s">
        <v>282</v>
      </c>
      <c r="I274" s="12" t="s">
        <v>555</v>
      </c>
      <c r="J274" s="12" t="s">
        <v>784</v>
      </c>
      <c r="K274" s="12" t="s">
        <v>492</v>
      </c>
      <c r="L274" s="12" t="s">
        <v>273</v>
      </c>
      <c r="M274" s="12">
        <v>3</v>
      </c>
      <c r="N274" s="12" t="s">
        <v>578</v>
      </c>
      <c r="O274" s="12" t="s">
        <v>342</v>
      </c>
      <c r="P274" s="12" t="s">
        <v>276</v>
      </c>
      <c r="Q274" s="12" t="s">
        <v>356</v>
      </c>
      <c r="R274" s="12" t="s">
        <v>398</v>
      </c>
      <c r="S274" s="12" t="s">
        <v>1403</v>
      </c>
      <c r="T274" s="12" t="s">
        <v>279</v>
      </c>
      <c r="U274" s="12" t="s">
        <v>280</v>
      </c>
      <c r="V274" s="12" t="s">
        <v>1469</v>
      </c>
      <c r="W274" s="12" t="s">
        <v>1469</v>
      </c>
      <c r="X274" s="12" t="s">
        <v>579</v>
      </c>
      <c r="Y274" s="12" t="s">
        <v>552</v>
      </c>
      <c r="Z274" s="12" t="s">
        <v>553</v>
      </c>
      <c r="AA274" s="12"/>
      <c r="AB274" s="12"/>
      <c r="AC274" s="15" t="s">
        <v>57</v>
      </c>
      <c r="AD274">
        <v>3</v>
      </c>
      <c r="AE274">
        <v>0</v>
      </c>
      <c r="AF274">
        <v>30</v>
      </c>
      <c r="AG274">
        <v>30</v>
      </c>
      <c r="AH274" t="s">
        <v>1568</v>
      </c>
      <c r="AI274">
        <v>10</v>
      </c>
    </row>
    <row r="275" spans="1:35">
      <c r="A275" t="str">
        <f t="shared" si="4"/>
        <v>130103300110089001</v>
      </c>
      <c r="B275" s="12" t="s">
        <v>546</v>
      </c>
      <c r="C275" s="12" t="s">
        <v>48</v>
      </c>
      <c r="D275" s="12" t="s">
        <v>131</v>
      </c>
      <c r="E275" s="12" t="s">
        <v>268</v>
      </c>
      <c r="F275" s="12" t="s">
        <v>49</v>
      </c>
      <c r="G275" s="12" t="s">
        <v>350</v>
      </c>
      <c r="H275" s="12" t="s">
        <v>282</v>
      </c>
      <c r="I275" s="12" t="s">
        <v>555</v>
      </c>
      <c r="J275" s="12" t="s">
        <v>785</v>
      </c>
      <c r="K275" s="12" t="s">
        <v>492</v>
      </c>
      <c r="L275" s="12" t="s">
        <v>273</v>
      </c>
      <c r="M275" s="12">
        <v>2</v>
      </c>
      <c r="N275" s="12" t="s">
        <v>550</v>
      </c>
      <c r="O275" s="12" t="s">
        <v>342</v>
      </c>
      <c r="P275" s="12" t="s">
        <v>276</v>
      </c>
      <c r="Q275" s="12" t="s">
        <v>356</v>
      </c>
      <c r="R275" s="12" t="s">
        <v>278</v>
      </c>
      <c r="S275" s="12" t="s">
        <v>278</v>
      </c>
      <c r="T275" s="12" t="s">
        <v>279</v>
      </c>
      <c r="U275" s="12" t="s">
        <v>280</v>
      </c>
      <c r="V275" s="12" t="s">
        <v>1470</v>
      </c>
      <c r="W275" s="12" t="s">
        <v>1470</v>
      </c>
      <c r="X275" s="12" t="s">
        <v>557</v>
      </c>
      <c r="Y275" s="12" t="s">
        <v>552</v>
      </c>
      <c r="Z275" s="12" t="s">
        <v>553</v>
      </c>
      <c r="AA275" s="12"/>
      <c r="AB275" s="12"/>
      <c r="AC275" s="15" t="s">
        <v>57</v>
      </c>
      <c r="AD275">
        <v>2</v>
      </c>
      <c r="AE275">
        <v>4</v>
      </c>
      <c r="AF275">
        <v>52</v>
      </c>
      <c r="AG275">
        <v>56</v>
      </c>
      <c r="AH275" t="s">
        <v>1590</v>
      </c>
      <c r="AI275">
        <v>26</v>
      </c>
    </row>
    <row r="276" spans="1:35">
      <c r="A276" t="str">
        <f t="shared" si="4"/>
        <v>130103300110089002</v>
      </c>
      <c r="B276" s="12" t="s">
        <v>546</v>
      </c>
      <c r="C276" s="12" t="s">
        <v>48</v>
      </c>
      <c r="D276" s="12" t="s">
        <v>131</v>
      </c>
      <c r="E276" s="12" t="s">
        <v>268</v>
      </c>
      <c r="F276" s="12" t="s">
        <v>50</v>
      </c>
      <c r="G276" s="12" t="s">
        <v>350</v>
      </c>
      <c r="H276" s="12" t="s">
        <v>282</v>
      </c>
      <c r="I276" s="12" t="s">
        <v>555</v>
      </c>
      <c r="J276" s="12" t="s">
        <v>786</v>
      </c>
      <c r="K276" s="12" t="s">
        <v>492</v>
      </c>
      <c r="L276" s="12" t="s">
        <v>273</v>
      </c>
      <c r="M276" s="12">
        <v>2</v>
      </c>
      <c r="N276" s="12" t="s">
        <v>550</v>
      </c>
      <c r="O276" s="12" t="s">
        <v>342</v>
      </c>
      <c r="P276" s="12" t="s">
        <v>276</v>
      </c>
      <c r="Q276" s="12" t="s">
        <v>356</v>
      </c>
      <c r="R276" s="12" t="s">
        <v>278</v>
      </c>
      <c r="S276" s="12" t="s">
        <v>278</v>
      </c>
      <c r="T276" s="12" t="s">
        <v>279</v>
      </c>
      <c r="U276" s="12" t="s">
        <v>280</v>
      </c>
      <c r="V276" s="12" t="s">
        <v>1470</v>
      </c>
      <c r="W276" s="12" t="s">
        <v>1470</v>
      </c>
      <c r="X276" s="12" t="s">
        <v>559</v>
      </c>
      <c r="Y276" s="12" t="s">
        <v>552</v>
      </c>
      <c r="Z276" s="12" t="s">
        <v>553</v>
      </c>
      <c r="AA276" s="12"/>
      <c r="AB276" s="12"/>
      <c r="AC276" s="15" t="s">
        <v>57</v>
      </c>
      <c r="AD276">
        <v>2</v>
      </c>
      <c r="AE276">
        <v>1</v>
      </c>
      <c r="AF276">
        <v>82</v>
      </c>
      <c r="AG276">
        <v>83</v>
      </c>
      <c r="AH276" t="s">
        <v>1572</v>
      </c>
      <c r="AI276">
        <v>41</v>
      </c>
    </row>
    <row r="277" spans="1:35">
      <c r="A277" t="str">
        <f t="shared" si="4"/>
        <v>130103300110089003</v>
      </c>
      <c r="B277" s="12" t="s">
        <v>546</v>
      </c>
      <c r="C277" s="12" t="s">
        <v>48</v>
      </c>
      <c r="D277" s="12" t="s">
        <v>131</v>
      </c>
      <c r="E277" s="12" t="s">
        <v>268</v>
      </c>
      <c r="F277" s="12" t="s">
        <v>51</v>
      </c>
      <c r="G277" s="12" t="s">
        <v>350</v>
      </c>
      <c r="H277" s="12" t="s">
        <v>282</v>
      </c>
      <c r="I277" s="12" t="s">
        <v>548</v>
      </c>
      <c r="J277" s="12" t="s">
        <v>787</v>
      </c>
      <c r="K277" s="12" t="s">
        <v>492</v>
      </c>
      <c r="L277" s="12" t="s">
        <v>273</v>
      </c>
      <c r="M277" s="12">
        <v>2</v>
      </c>
      <c r="N277" s="12" t="s">
        <v>550</v>
      </c>
      <c r="O277" s="12" t="s">
        <v>342</v>
      </c>
      <c r="P277" s="12" t="s">
        <v>276</v>
      </c>
      <c r="Q277" s="12" t="s">
        <v>356</v>
      </c>
      <c r="R277" s="12" t="s">
        <v>278</v>
      </c>
      <c r="S277" s="12" t="s">
        <v>278</v>
      </c>
      <c r="T277" s="12" t="s">
        <v>279</v>
      </c>
      <c r="U277" s="12" t="s">
        <v>280</v>
      </c>
      <c r="V277" s="12" t="s">
        <v>1470</v>
      </c>
      <c r="W277" s="12" t="s">
        <v>1470</v>
      </c>
      <c r="X277" s="12" t="s">
        <v>551</v>
      </c>
      <c r="Y277" s="12" t="s">
        <v>552</v>
      </c>
      <c r="Z277" s="12" t="s">
        <v>553</v>
      </c>
      <c r="AA277" s="12"/>
      <c r="AB277" s="12"/>
      <c r="AC277" s="15" t="s">
        <v>57</v>
      </c>
      <c r="AD277">
        <v>2</v>
      </c>
      <c r="AE277">
        <v>2</v>
      </c>
      <c r="AF277">
        <v>151</v>
      </c>
      <c r="AG277">
        <v>153</v>
      </c>
      <c r="AH277" t="s">
        <v>1715</v>
      </c>
      <c r="AI277">
        <v>75.5</v>
      </c>
    </row>
    <row r="278" spans="1:35">
      <c r="A278" t="str">
        <f t="shared" si="4"/>
        <v>130103300110090001</v>
      </c>
      <c r="B278" s="12" t="s">
        <v>546</v>
      </c>
      <c r="C278" s="12" t="s">
        <v>48</v>
      </c>
      <c r="D278" s="12" t="s">
        <v>121</v>
      </c>
      <c r="E278" s="12" t="s">
        <v>268</v>
      </c>
      <c r="F278" s="12" t="s">
        <v>52</v>
      </c>
      <c r="G278" s="12" t="s">
        <v>350</v>
      </c>
      <c r="H278" s="12" t="s">
        <v>282</v>
      </c>
      <c r="I278" s="12" t="s">
        <v>555</v>
      </c>
      <c r="J278" s="12" t="s">
        <v>788</v>
      </c>
      <c r="K278" s="12" t="s">
        <v>492</v>
      </c>
      <c r="L278" s="12" t="s">
        <v>273</v>
      </c>
      <c r="M278" s="12">
        <v>1</v>
      </c>
      <c r="N278" s="12" t="s">
        <v>578</v>
      </c>
      <c r="O278" s="12" t="s">
        <v>342</v>
      </c>
      <c r="P278" s="12" t="s">
        <v>276</v>
      </c>
      <c r="Q278" s="12" t="s">
        <v>356</v>
      </c>
      <c r="R278" s="12" t="s">
        <v>398</v>
      </c>
      <c r="S278" s="12" t="s">
        <v>1403</v>
      </c>
      <c r="T278" s="12" t="s">
        <v>279</v>
      </c>
      <c r="U278" s="12" t="s">
        <v>280</v>
      </c>
      <c r="V278" s="12" t="s">
        <v>1401</v>
      </c>
      <c r="W278" s="12" t="s">
        <v>1401</v>
      </c>
      <c r="X278" s="12" t="s">
        <v>579</v>
      </c>
      <c r="Y278" s="12" t="s">
        <v>552</v>
      </c>
      <c r="Z278" s="12" t="s">
        <v>553</v>
      </c>
      <c r="AA278" s="12"/>
      <c r="AB278" s="12"/>
      <c r="AC278" s="15" t="s">
        <v>57</v>
      </c>
      <c r="AD278">
        <v>1</v>
      </c>
      <c r="AE278">
        <v>0</v>
      </c>
      <c r="AF278">
        <v>7</v>
      </c>
      <c r="AG278">
        <v>7</v>
      </c>
      <c r="AH278" t="s">
        <v>1585</v>
      </c>
      <c r="AI278">
        <v>7</v>
      </c>
    </row>
    <row r="279" spans="1:35">
      <c r="A279" t="str">
        <f t="shared" si="4"/>
        <v>130103300110091001</v>
      </c>
      <c r="B279" s="12" t="s">
        <v>546</v>
      </c>
      <c r="C279" s="12" t="s">
        <v>48</v>
      </c>
      <c r="D279" s="12" t="s">
        <v>106</v>
      </c>
      <c r="E279" s="12" t="s">
        <v>268</v>
      </c>
      <c r="F279" s="12" t="s">
        <v>49</v>
      </c>
      <c r="G279" s="12" t="s">
        <v>350</v>
      </c>
      <c r="H279" s="12" t="s">
        <v>282</v>
      </c>
      <c r="I279" s="12" t="s">
        <v>555</v>
      </c>
      <c r="J279" s="12" t="s">
        <v>789</v>
      </c>
      <c r="K279" s="12" t="s">
        <v>492</v>
      </c>
      <c r="L279" s="12" t="s">
        <v>273</v>
      </c>
      <c r="M279" s="12">
        <v>1</v>
      </c>
      <c r="N279" s="12" t="s">
        <v>550</v>
      </c>
      <c r="O279" s="12" t="s">
        <v>342</v>
      </c>
      <c r="P279" s="12" t="s">
        <v>276</v>
      </c>
      <c r="Q279" s="12" t="s">
        <v>356</v>
      </c>
      <c r="R279" s="12" t="s">
        <v>278</v>
      </c>
      <c r="S279" s="12" t="s">
        <v>278</v>
      </c>
      <c r="T279" s="12" t="s">
        <v>279</v>
      </c>
      <c r="U279" s="12" t="s">
        <v>280</v>
      </c>
      <c r="V279" s="12" t="s">
        <v>1471</v>
      </c>
      <c r="W279" s="12" t="s">
        <v>1471</v>
      </c>
      <c r="X279" s="12" t="s">
        <v>557</v>
      </c>
      <c r="Y279" s="12" t="s">
        <v>552</v>
      </c>
      <c r="Z279" s="12" t="s">
        <v>553</v>
      </c>
      <c r="AA279" s="12"/>
      <c r="AB279" s="12"/>
      <c r="AC279" s="15" t="s">
        <v>57</v>
      </c>
      <c r="AD279">
        <v>1</v>
      </c>
      <c r="AE279">
        <v>0</v>
      </c>
      <c r="AF279">
        <v>29</v>
      </c>
      <c r="AG279">
        <v>29</v>
      </c>
      <c r="AH279" t="s">
        <v>1598</v>
      </c>
      <c r="AI279">
        <v>29</v>
      </c>
    </row>
    <row r="280" spans="1:35">
      <c r="A280" t="str">
        <f t="shared" si="4"/>
        <v>130103300110091002</v>
      </c>
      <c r="B280" s="12" t="s">
        <v>546</v>
      </c>
      <c r="C280" s="12" t="s">
        <v>48</v>
      </c>
      <c r="D280" s="12" t="s">
        <v>106</v>
      </c>
      <c r="E280" s="12" t="s">
        <v>268</v>
      </c>
      <c r="F280" s="12" t="s">
        <v>50</v>
      </c>
      <c r="G280" s="12" t="s">
        <v>350</v>
      </c>
      <c r="H280" s="12" t="s">
        <v>282</v>
      </c>
      <c r="I280" s="12" t="s">
        <v>555</v>
      </c>
      <c r="J280" s="12" t="s">
        <v>790</v>
      </c>
      <c r="K280" s="12" t="s">
        <v>492</v>
      </c>
      <c r="L280" s="12" t="s">
        <v>273</v>
      </c>
      <c r="M280" s="12">
        <v>1</v>
      </c>
      <c r="N280" s="12" t="s">
        <v>550</v>
      </c>
      <c r="O280" s="12" t="s">
        <v>342</v>
      </c>
      <c r="P280" s="12" t="s">
        <v>276</v>
      </c>
      <c r="Q280" s="12" t="s">
        <v>356</v>
      </c>
      <c r="R280" s="12" t="s">
        <v>278</v>
      </c>
      <c r="S280" s="12" t="s">
        <v>278</v>
      </c>
      <c r="T280" s="12" t="s">
        <v>279</v>
      </c>
      <c r="U280" s="12" t="s">
        <v>280</v>
      </c>
      <c r="V280" s="12" t="s">
        <v>1471</v>
      </c>
      <c r="W280" s="12" t="s">
        <v>1471</v>
      </c>
      <c r="X280" s="12" t="s">
        <v>559</v>
      </c>
      <c r="Y280" s="12" t="s">
        <v>552</v>
      </c>
      <c r="Z280" s="12" t="s">
        <v>553</v>
      </c>
      <c r="AA280" s="12"/>
      <c r="AB280" s="12"/>
      <c r="AC280" s="15" t="s">
        <v>57</v>
      </c>
      <c r="AD280">
        <v>1</v>
      </c>
      <c r="AE280">
        <v>2</v>
      </c>
      <c r="AF280">
        <v>38</v>
      </c>
      <c r="AG280">
        <v>40</v>
      </c>
      <c r="AH280" t="s">
        <v>1601</v>
      </c>
      <c r="AI280">
        <v>38</v>
      </c>
    </row>
    <row r="281" spans="1:35">
      <c r="A281" t="str">
        <f t="shared" si="4"/>
        <v>130103300110092001</v>
      </c>
      <c r="B281" s="12" t="s">
        <v>546</v>
      </c>
      <c r="C281" s="12" t="s">
        <v>48</v>
      </c>
      <c r="D281" s="12" t="s">
        <v>234</v>
      </c>
      <c r="E281" s="12" t="s">
        <v>268</v>
      </c>
      <c r="F281" s="12" t="s">
        <v>49</v>
      </c>
      <c r="G281" s="12" t="s">
        <v>350</v>
      </c>
      <c r="H281" s="12" t="s">
        <v>282</v>
      </c>
      <c r="I281" s="12" t="s">
        <v>548</v>
      </c>
      <c r="J281" s="12" t="s">
        <v>791</v>
      </c>
      <c r="K281" s="12" t="s">
        <v>492</v>
      </c>
      <c r="L281" s="12" t="s">
        <v>273</v>
      </c>
      <c r="M281" s="12">
        <v>1</v>
      </c>
      <c r="N281" s="12" t="s">
        <v>550</v>
      </c>
      <c r="O281" s="12" t="s">
        <v>342</v>
      </c>
      <c r="P281" s="12" t="s">
        <v>276</v>
      </c>
      <c r="Q281" s="12" t="s">
        <v>356</v>
      </c>
      <c r="R281" s="12" t="s">
        <v>278</v>
      </c>
      <c r="S281" s="12" t="s">
        <v>278</v>
      </c>
      <c r="T281" s="12" t="s">
        <v>279</v>
      </c>
      <c r="U281" s="12" t="s">
        <v>280</v>
      </c>
      <c r="V281" s="12" t="s">
        <v>1472</v>
      </c>
      <c r="W281" s="12" t="s">
        <v>1472</v>
      </c>
      <c r="X281" s="12" t="s">
        <v>704</v>
      </c>
      <c r="Y281" s="12" t="s">
        <v>552</v>
      </c>
      <c r="Z281" s="12" t="s">
        <v>553</v>
      </c>
      <c r="AA281" s="12"/>
      <c r="AB281" s="12"/>
      <c r="AC281" s="15" t="s">
        <v>57</v>
      </c>
      <c r="AD281">
        <v>1</v>
      </c>
      <c r="AE281">
        <v>6</v>
      </c>
      <c r="AF281">
        <v>150</v>
      </c>
      <c r="AG281">
        <v>156</v>
      </c>
      <c r="AH281" t="s">
        <v>1716</v>
      </c>
      <c r="AI281">
        <v>150</v>
      </c>
    </row>
    <row r="282" spans="1:35">
      <c r="A282" t="str">
        <f t="shared" si="4"/>
        <v>130103300110092002</v>
      </c>
      <c r="B282" s="12" t="s">
        <v>546</v>
      </c>
      <c r="C282" s="12" t="s">
        <v>48</v>
      </c>
      <c r="D282" s="12" t="s">
        <v>234</v>
      </c>
      <c r="E282" s="12" t="s">
        <v>268</v>
      </c>
      <c r="F282" s="12" t="s">
        <v>50</v>
      </c>
      <c r="G282" s="12" t="s">
        <v>350</v>
      </c>
      <c r="H282" s="12" t="s">
        <v>282</v>
      </c>
      <c r="I282" s="12" t="s">
        <v>548</v>
      </c>
      <c r="J282" s="12" t="s">
        <v>792</v>
      </c>
      <c r="K282" s="12" t="s">
        <v>492</v>
      </c>
      <c r="L282" s="12" t="s">
        <v>273</v>
      </c>
      <c r="M282" s="12">
        <v>1</v>
      </c>
      <c r="N282" s="12" t="s">
        <v>550</v>
      </c>
      <c r="O282" s="12" t="s">
        <v>342</v>
      </c>
      <c r="P282" s="12" t="s">
        <v>276</v>
      </c>
      <c r="Q282" s="12" t="s">
        <v>356</v>
      </c>
      <c r="R282" s="12" t="s">
        <v>278</v>
      </c>
      <c r="S282" s="12" t="s">
        <v>278</v>
      </c>
      <c r="T282" s="12" t="s">
        <v>279</v>
      </c>
      <c r="U282" s="12" t="s">
        <v>280</v>
      </c>
      <c r="V282" s="12" t="s">
        <v>1472</v>
      </c>
      <c r="W282" s="12" t="s">
        <v>1472</v>
      </c>
      <c r="X282" s="12" t="s">
        <v>706</v>
      </c>
      <c r="Y282" s="12" t="s">
        <v>552</v>
      </c>
      <c r="Z282" s="12" t="s">
        <v>553</v>
      </c>
      <c r="AA282" s="12"/>
      <c r="AB282" s="12"/>
      <c r="AC282" s="15" t="s">
        <v>57</v>
      </c>
      <c r="AD282">
        <v>1</v>
      </c>
      <c r="AE282">
        <v>4</v>
      </c>
      <c r="AF282">
        <v>170</v>
      </c>
      <c r="AG282">
        <v>174</v>
      </c>
      <c r="AH282" t="s">
        <v>1707</v>
      </c>
      <c r="AI282">
        <v>170</v>
      </c>
    </row>
    <row r="283" spans="1:35">
      <c r="A283" t="str">
        <f t="shared" si="4"/>
        <v>130103300110093001</v>
      </c>
      <c r="B283" s="12" t="s">
        <v>546</v>
      </c>
      <c r="C283" s="12" t="s">
        <v>48</v>
      </c>
      <c r="D283" s="12" t="s">
        <v>187</v>
      </c>
      <c r="E283" s="12" t="s">
        <v>268</v>
      </c>
      <c r="F283" s="12" t="s">
        <v>49</v>
      </c>
      <c r="G283" s="12" t="s">
        <v>350</v>
      </c>
      <c r="H283" s="12" t="s">
        <v>282</v>
      </c>
      <c r="I283" s="12" t="s">
        <v>548</v>
      </c>
      <c r="J283" s="12" t="s">
        <v>793</v>
      </c>
      <c r="K283" s="12" t="s">
        <v>492</v>
      </c>
      <c r="L283" s="12" t="s">
        <v>273</v>
      </c>
      <c r="M283" s="12">
        <v>1</v>
      </c>
      <c r="N283" s="12" t="s">
        <v>550</v>
      </c>
      <c r="O283" s="12" t="s">
        <v>342</v>
      </c>
      <c r="P283" s="12" t="s">
        <v>276</v>
      </c>
      <c r="Q283" s="12" t="s">
        <v>356</v>
      </c>
      <c r="R283" s="12" t="s">
        <v>278</v>
      </c>
      <c r="S283" s="12" t="s">
        <v>278</v>
      </c>
      <c r="T283" s="12" t="s">
        <v>279</v>
      </c>
      <c r="U283" s="12" t="s">
        <v>280</v>
      </c>
      <c r="V283" s="12" t="s">
        <v>1473</v>
      </c>
      <c r="W283" s="12" t="s">
        <v>1473</v>
      </c>
      <c r="X283" s="12" t="s">
        <v>704</v>
      </c>
      <c r="Y283" s="12" t="s">
        <v>552</v>
      </c>
      <c r="Z283" s="12" t="s">
        <v>553</v>
      </c>
      <c r="AA283" s="12"/>
      <c r="AB283" s="12"/>
      <c r="AC283" s="15" t="s">
        <v>57</v>
      </c>
      <c r="AD283">
        <v>1</v>
      </c>
      <c r="AE283">
        <v>0</v>
      </c>
      <c r="AF283">
        <v>168</v>
      </c>
      <c r="AG283">
        <v>168</v>
      </c>
      <c r="AH283" t="s">
        <v>1703</v>
      </c>
      <c r="AI283">
        <v>168</v>
      </c>
    </row>
    <row r="284" spans="1:35">
      <c r="A284" t="str">
        <f t="shared" si="4"/>
        <v>130103300110093002</v>
      </c>
      <c r="B284" s="12" t="s">
        <v>546</v>
      </c>
      <c r="C284" s="12" t="s">
        <v>48</v>
      </c>
      <c r="D284" s="12" t="s">
        <v>187</v>
      </c>
      <c r="E284" s="12" t="s">
        <v>268</v>
      </c>
      <c r="F284" s="12" t="s">
        <v>50</v>
      </c>
      <c r="G284" s="12" t="s">
        <v>350</v>
      </c>
      <c r="H284" s="12" t="s">
        <v>282</v>
      </c>
      <c r="I284" s="12" t="s">
        <v>548</v>
      </c>
      <c r="J284" s="12" t="s">
        <v>794</v>
      </c>
      <c r="K284" s="12" t="s">
        <v>492</v>
      </c>
      <c r="L284" s="12" t="s">
        <v>273</v>
      </c>
      <c r="M284" s="12">
        <v>1</v>
      </c>
      <c r="N284" s="12" t="s">
        <v>550</v>
      </c>
      <c r="O284" s="12" t="s">
        <v>342</v>
      </c>
      <c r="P284" s="12" t="s">
        <v>276</v>
      </c>
      <c r="Q284" s="12" t="s">
        <v>356</v>
      </c>
      <c r="R284" s="12" t="s">
        <v>278</v>
      </c>
      <c r="S284" s="12" t="s">
        <v>278</v>
      </c>
      <c r="T284" s="12" t="s">
        <v>279</v>
      </c>
      <c r="U284" s="12" t="s">
        <v>280</v>
      </c>
      <c r="V284" s="12" t="s">
        <v>1473</v>
      </c>
      <c r="W284" s="12" t="s">
        <v>1473</v>
      </c>
      <c r="X284" s="12" t="s">
        <v>706</v>
      </c>
      <c r="Y284" s="12" t="s">
        <v>552</v>
      </c>
      <c r="Z284" s="12" t="s">
        <v>553</v>
      </c>
      <c r="AA284" s="12"/>
      <c r="AB284" s="12"/>
      <c r="AC284" s="15" t="s">
        <v>57</v>
      </c>
      <c r="AD284">
        <v>1</v>
      </c>
      <c r="AE284">
        <v>10</v>
      </c>
      <c r="AF284">
        <v>169</v>
      </c>
      <c r="AG284">
        <v>179</v>
      </c>
      <c r="AH284" t="s">
        <v>1651</v>
      </c>
      <c r="AI284">
        <v>169</v>
      </c>
    </row>
    <row r="285" spans="1:35">
      <c r="A285" t="str">
        <f t="shared" si="4"/>
        <v>130103300110094001</v>
      </c>
      <c r="B285" s="12" t="s">
        <v>546</v>
      </c>
      <c r="C285" s="12" t="s">
        <v>48</v>
      </c>
      <c r="D285" s="12" t="s">
        <v>163</v>
      </c>
      <c r="E285" s="12" t="s">
        <v>268</v>
      </c>
      <c r="F285" s="12" t="s">
        <v>49</v>
      </c>
      <c r="G285" s="12" t="s">
        <v>350</v>
      </c>
      <c r="H285" s="12" t="s">
        <v>282</v>
      </c>
      <c r="I285" s="12" t="s">
        <v>555</v>
      </c>
      <c r="J285" s="12" t="s">
        <v>795</v>
      </c>
      <c r="K285" s="12" t="s">
        <v>492</v>
      </c>
      <c r="L285" s="12" t="s">
        <v>273</v>
      </c>
      <c r="M285" s="12">
        <v>3</v>
      </c>
      <c r="N285" s="12" t="s">
        <v>796</v>
      </c>
      <c r="O285" s="12" t="s">
        <v>342</v>
      </c>
      <c r="P285" s="12" t="s">
        <v>276</v>
      </c>
      <c r="Q285" s="12" t="s">
        <v>356</v>
      </c>
      <c r="R285" s="12" t="s">
        <v>278</v>
      </c>
      <c r="S285" s="12" t="s">
        <v>278</v>
      </c>
      <c r="T285" s="12" t="s">
        <v>279</v>
      </c>
      <c r="U285" s="12" t="s">
        <v>280</v>
      </c>
      <c r="V285" s="12" t="s">
        <v>1474</v>
      </c>
      <c r="W285" s="12" t="s">
        <v>1474</v>
      </c>
      <c r="X285" s="12" t="s">
        <v>557</v>
      </c>
      <c r="Y285" s="12" t="s">
        <v>552</v>
      </c>
      <c r="Z285" s="12" t="s">
        <v>553</v>
      </c>
      <c r="AA285" s="12"/>
      <c r="AB285" s="12"/>
      <c r="AC285" s="15" t="s">
        <v>57</v>
      </c>
      <c r="AD285">
        <v>3</v>
      </c>
      <c r="AE285">
        <v>0</v>
      </c>
      <c r="AF285">
        <v>40</v>
      </c>
      <c r="AG285">
        <v>40</v>
      </c>
      <c r="AH285" t="s">
        <v>1582</v>
      </c>
      <c r="AI285">
        <v>13.333333333333334</v>
      </c>
    </row>
    <row r="286" spans="1:35">
      <c r="A286" t="str">
        <f t="shared" si="4"/>
        <v>130103300110094002</v>
      </c>
      <c r="B286" s="12" t="s">
        <v>546</v>
      </c>
      <c r="C286" s="12" t="s">
        <v>48</v>
      </c>
      <c r="D286" s="12" t="s">
        <v>163</v>
      </c>
      <c r="E286" s="12" t="s">
        <v>268</v>
      </c>
      <c r="F286" s="12" t="s">
        <v>50</v>
      </c>
      <c r="G286" s="12" t="s">
        <v>350</v>
      </c>
      <c r="H286" s="12" t="s">
        <v>282</v>
      </c>
      <c r="I286" s="12" t="s">
        <v>555</v>
      </c>
      <c r="J286" s="12" t="s">
        <v>797</v>
      </c>
      <c r="K286" s="12" t="s">
        <v>492</v>
      </c>
      <c r="L286" s="12" t="s">
        <v>273</v>
      </c>
      <c r="M286" s="12">
        <v>3</v>
      </c>
      <c r="N286" s="12" t="s">
        <v>796</v>
      </c>
      <c r="O286" s="12" t="s">
        <v>342</v>
      </c>
      <c r="P286" s="12" t="s">
        <v>276</v>
      </c>
      <c r="Q286" s="12" t="s">
        <v>356</v>
      </c>
      <c r="R286" s="12" t="s">
        <v>278</v>
      </c>
      <c r="S286" s="12" t="s">
        <v>278</v>
      </c>
      <c r="T286" s="12" t="s">
        <v>279</v>
      </c>
      <c r="U286" s="12" t="s">
        <v>280</v>
      </c>
      <c r="V286" s="12" t="s">
        <v>1474</v>
      </c>
      <c r="W286" s="12" t="s">
        <v>1474</v>
      </c>
      <c r="X286" s="12" t="s">
        <v>559</v>
      </c>
      <c r="Y286" s="12" t="s">
        <v>552</v>
      </c>
      <c r="Z286" s="12" t="s">
        <v>553</v>
      </c>
      <c r="AA286" s="12"/>
      <c r="AB286" s="12"/>
      <c r="AC286" s="15" t="s">
        <v>57</v>
      </c>
      <c r="AD286">
        <v>3</v>
      </c>
      <c r="AE286">
        <v>0</v>
      </c>
      <c r="AF286">
        <v>50</v>
      </c>
      <c r="AG286">
        <v>50</v>
      </c>
      <c r="AH286" t="s">
        <v>1581</v>
      </c>
      <c r="AI286">
        <v>16.666666666666668</v>
      </c>
    </row>
    <row r="287" spans="1:35">
      <c r="A287" t="str">
        <f t="shared" si="4"/>
        <v>130103300110094003</v>
      </c>
      <c r="B287" s="12" t="s">
        <v>546</v>
      </c>
      <c r="C287" s="12" t="s">
        <v>48</v>
      </c>
      <c r="D287" s="12" t="s">
        <v>163</v>
      </c>
      <c r="E287" s="12" t="s">
        <v>268</v>
      </c>
      <c r="F287" s="12" t="s">
        <v>51</v>
      </c>
      <c r="G287" s="12" t="s">
        <v>350</v>
      </c>
      <c r="H287" s="12" t="s">
        <v>282</v>
      </c>
      <c r="I287" s="12" t="s">
        <v>548</v>
      </c>
      <c r="J287" s="12" t="s">
        <v>798</v>
      </c>
      <c r="K287" s="12" t="s">
        <v>492</v>
      </c>
      <c r="L287" s="12" t="s">
        <v>273</v>
      </c>
      <c r="M287" s="12">
        <v>2</v>
      </c>
      <c r="N287" s="12" t="s">
        <v>550</v>
      </c>
      <c r="O287" s="12" t="s">
        <v>342</v>
      </c>
      <c r="P287" s="12" t="s">
        <v>276</v>
      </c>
      <c r="Q287" s="12" t="s">
        <v>356</v>
      </c>
      <c r="R287" s="12" t="s">
        <v>278</v>
      </c>
      <c r="S287" s="12" t="s">
        <v>278</v>
      </c>
      <c r="T287" s="12" t="s">
        <v>279</v>
      </c>
      <c r="U287" s="12" t="s">
        <v>280</v>
      </c>
      <c r="V287" s="12" t="s">
        <v>1474</v>
      </c>
      <c r="W287" s="12" t="s">
        <v>1474</v>
      </c>
      <c r="X287" s="12" t="s">
        <v>551</v>
      </c>
      <c r="Y287" s="12" t="s">
        <v>552</v>
      </c>
      <c r="Z287" s="12" t="s">
        <v>553</v>
      </c>
      <c r="AA287" s="12"/>
      <c r="AB287" s="12"/>
      <c r="AC287" s="15" t="s">
        <v>57</v>
      </c>
      <c r="AD287">
        <v>2</v>
      </c>
      <c r="AE287">
        <v>1</v>
      </c>
      <c r="AF287">
        <v>134</v>
      </c>
      <c r="AG287">
        <v>135</v>
      </c>
      <c r="AH287" t="s">
        <v>1641</v>
      </c>
      <c r="AI287">
        <v>67</v>
      </c>
    </row>
    <row r="288" spans="1:35">
      <c r="A288" t="str">
        <f t="shared" si="4"/>
        <v>130103300110094004</v>
      </c>
      <c r="B288" s="12" t="s">
        <v>546</v>
      </c>
      <c r="C288" s="12" t="s">
        <v>48</v>
      </c>
      <c r="D288" s="12" t="s">
        <v>163</v>
      </c>
      <c r="E288" s="12" t="s">
        <v>268</v>
      </c>
      <c r="F288" s="12" t="s">
        <v>53</v>
      </c>
      <c r="G288" s="12" t="s">
        <v>350</v>
      </c>
      <c r="H288" s="12" t="s">
        <v>282</v>
      </c>
      <c r="I288" s="12" t="s">
        <v>555</v>
      </c>
      <c r="J288" s="12" t="s">
        <v>799</v>
      </c>
      <c r="K288" s="12" t="s">
        <v>492</v>
      </c>
      <c r="L288" s="12" t="s">
        <v>273</v>
      </c>
      <c r="M288" s="12">
        <v>1</v>
      </c>
      <c r="N288" s="12" t="s">
        <v>796</v>
      </c>
      <c r="O288" s="12" t="s">
        <v>342</v>
      </c>
      <c r="P288" s="12" t="s">
        <v>276</v>
      </c>
      <c r="Q288" s="12" t="s">
        <v>356</v>
      </c>
      <c r="R288" s="12" t="s">
        <v>278</v>
      </c>
      <c r="S288" s="12" t="s">
        <v>278</v>
      </c>
      <c r="T288" s="12" t="s">
        <v>279</v>
      </c>
      <c r="U288" s="12" t="s">
        <v>280</v>
      </c>
      <c r="V288" s="12" t="s">
        <v>1474</v>
      </c>
      <c r="W288" s="12" t="s">
        <v>1474</v>
      </c>
      <c r="X288" s="12" t="s">
        <v>579</v>
      </c>
      <c r="Y288" s="12" t="s">
        <v>552</v>
      </c>
      <c r="Z288" s="12" t="s">
        <v>553</v>
      </c>
      <c r="AA288" s="12"/>
      <c r="AB288" s="12"/>
      <c r="AC288" s="15" t="s">
        <v>57</v>
      </c>
      <c r="AD288">
        <v>1</v>
      </c>
      <c r="AE288">
        <v>3</v>
      </c>
      <c r="AF288">
        <v>152</v>
      </c>
      <c r="AG288">
        <v>155</v>
      </c>
      <c r="AH288" t="s">
        <v>1695</v>
      </c>
      <c r="AI288">
        <v>152</v>
      </c>
    </row>
    <row r="289" spans="1:35">
      <c r="A289" t="str">
        <f t="shared" si="4"/>
        <v>130103300110095001</v>
      </c>
      <c r="B289" s="12" t="s">
        <v>546</v>
      </c>
      <c r="C289" s="12" t="s">
        <v>48</v>
      </c>
      <c r="D289" s="12" t="s">
        <v>164</v>
      </c>
      <c r="E289" s="12" t="s">
        <v>268</v>
      </c>
      <c r="F289" s="12" t="s">
        <v>49</v>
      </c>
      <c r="G289" s="12" t="s">
        <v>350</v>
      </c>
      <c r="H289" s="12" t="s">
        <v>282</v>
      </c>
      <c r="I289" s="12" t="s">
        <v>555</v>
      </c>
      <c r="J289" s="12" t="s">
        <v>800</v>
      </c>
      <c r="K289" s="12" t="s">
        <v>492</v>
      </c>
      <c r="L289" s="12" t="s">
        <v>273</v>
      </c>
      <c r="M289" s="12">
        <v>3</v>
      </c>
      <c r="N289" s="12" t="s">
        <v>796</v>
      </c>
      <c r="O289" s="12" t="s">
        <v>342</v>
      </c>
      <c r="P289" s="12" t="s">
        <v>276</v>
      </c>
      <c r="Q289" s="12" t="s">
        <v>356</v>
      </c>
      <c r="R289" s="12" t="s">
        <v>278</v>
      </c>
      <c r="S289" s="12" t="s">
        <v>278</v>
      </c>
      <c r="T289" s="12" t="s">
        <v>279</v>
      </c>
      <c r="U289" s="12" t="s">
        <v>280</v>
      </c>
      <c r="V289" s="12" t="s">
        <v>1475</v>
      </c>
      <c r="W289" s="12" t="s">
        <v>1475</v>
      </c>
      <c r="X289" s="12" t="s">
        <v>557</v>
      </c>
      <c r="Y289" s="12" t="s">
        <v>552</v>
      </c>
      <c r="Z289" s="12" t="s">
        <v>553</v>
      </c>
      <c r="AA289" s="12"/>
      <c r="AB289" s="12"/>
      <c r="AC289" s="15" t="s">
        <v>57</v>
      </c>
      <c r="AD289">
        <v>3</v>
      </c>
      <c r="AE289">
        <v>0</v>
      </c>
      <c r="AF289">
        <v>41</v>
      </c>
      <c r="AG289">
        <v>41</v>
      </c>
      <c r="AH289" t="s">
        <v>1586</v>
      </c>
      <c r="AI289">
        <v>13.666666666666666</v>
      </c>
    </row>
    <row r="290" spans="1:35">
      <c r="A290" t="str">
        <f t="shared" si="4"/>
        <v>130103300110095002</v>
      </c>
      <c r="B290" s="12" t="s">
        <v>546</v>
      </c>
      <c r="C290" s="12" t="s">
        <v>48</v>
      </c>
      <c r="D290" s="12" t="s">
        <v>164</v>
      </c>
      <c r="E290" s="12" t="s">
        <v>268</v>
      </c>
      <c r="F290" s="12" t="s">
        <v>50</v>
      </c>
      <c r="G290" s="12" t="s">
        <v>350</v>
      </c>
      <c r="H290" s="12" t="s">
        <v>282</v>
      </c>
      <c r="I290" s="12" t="s">
        <v>555</v>
      </c>
      <c r="J290" s="12" t="s">
        <v>801</v>
      </c>
      <c r="K290" s="12" t="s">
        <v>492</v>
      </c>
      <c r="L290" s="12" t="s">
        <v>273</v>
      </c>
      <c r="M290" s="12">
        <v>3</v>
      </c>
      <c r="N290" s="12" t="s">
        <v>796</v>
      </c>
      <c r="O290" s="12" t="s">
        <v>342</v>
      </c>
      <c r="P290" s="12" t="s">
        <v>276</v>
      </c>
      <c r="Q290" s="12" t="s">
        <v>356</v>
      </c>
      <c r="R290" s="12" t="s">
        <v>278</v>
      </c>
      <c r="S290" s="12" t="s">
        <v>278</v>
      </c>
      <c r="T290" s="12" t="s">
        <v>279</v>
      </c>
      <c r="U290" s="12" t="s">
        <v>280</v>
      </c>
      <c r="V290" s="12" t="s">
        <v>1475</v>
      </c>
      <c r="W290" s="12" t="s">
        <v>1475</v>
      </c>
      <c r="X290" s="12" t="s">
        <v>559</v>
      </c>
      <c r="Y290" s="12" t="s">
        <v>552</v>
      </c>
      <c r="Z290" s="12" t="s">
        <v>553</v>
      </c>
      <c r="AA290" s="12"/>
      <c r="AB290" s="12"/>
      <c r="AC290" s="15" t="s">
        <v>57</v>
      </c>
      <c r="AD290">
        <v>3</v>
      </c>
      <c r="AE290">
        <v>0</v>
      </c>
      <c r="AF290">
        <v>60</v>
      </c>
      <c r="AG290">
        <v>60</v>
      </c>
      <c r="AH290" t="s">
        <v>1580</v>
      </c>
      <c r="AI290">
        <v>20</v>
      </c>
    </row>
    <row r="291" spans="1:35">
      <c r="A291" t="str">
        <f t="shared" si="4"/>
        <v>130103300110095003</v>
      </c>
      <c r="B291" s="12" t="s">
        <v>546</v>
      </c>
      <c r="C291" s="12" t="s">
        <v>48</v>
      </c>
      <c r="D291" s="12" t="s">
        <v>164</v>
      </c>
      <c r="E291" s="12" t="s">
        <v>268</v>
      </c>
      <c r="F291" s="12" t="s">
        <v>51</v>
      </c>
      <c r="G291" s="12" t="s">
        <v>350</v>
      </c>
      <c r="H291" s="12" t="s">
        <v>282</v>
      </c>
      <c r="I291" s="12" t="s">
        <v>555</v>
      </c>
      <c r="J291" s="12" t="s">
        <v>802</v>
      </c>
      <c r="K291" s="12" t="s">
        <v>492</v>
      </c>
      <c r="L291" s="12" t="s">
        <v>273</v>
      </c>
      <c r="M291" s="12">
        <v>1</v>
      </c>
      <c r="N291" s="12" t="s">
        <v>796</v>
      </c>
      <c r="O291" s="12" t="s">
        <v>342</v>
      </c>
      <c r="P291" s="12" t="s">
        <v>276</v>
      </c>
      <c r="Q291" s="12" t="s">
        <v>356</v>
      </c>
      <c r="R291" s="12" t="s">
        <v>278</v>
      </c>
      <c r="S291" s="12" t="s">
        <v>278</v>
      </c>
      <c r="T291" s="12" t="s">
        <v>279</v>
      </c>
      <c r="U291" s="12" t="s">
        <v>280</v>
      </c>
      <c r="V291" s="12" t="s">
        <v>1475</v>
      </c>
      <c r="W291" s="12" t="s">
        <v>1475</v>
      </c>
      <c r="X291" s="12" t="s">
        <v>579</v>
      </c>
      <c r="Y291" s="12" t="s">
        <v>552</v>
      </c>
      <c r="Z291" s="12" t="s">
        <v>553</v>
      </c>
      <c r="AA291" s="12"/>
      <c r="AB291" s="12"/>
      <c r="AC291" s="15" t="s">
        <v>57</v>
      </c>
      <c r="AD291">
        <v>1</v>
      </c>
      <c r="AE291">
        <v>3</v>
      </c>
      <c r="AF291">
        <v>160</v>
      </c>
      <c r="AG291">
        <v>163</v>
      </c>
      <c r="AH291" t="s">
        <v>1708</v>
      </c>
      <c r="AI291">
        <v>160</v>
      </c>
    </row>
    <row r="292" spans="1:35">
      <c r="A292" t="str">
        <f t="shared" si="4"/>
        <v>130103300110096001</v>
      </c>
      <c r="B292" s="12" t="s">
        <v>546</v>
      </c>
      <c r="C292" s="12" t="s">
        <v>48</v>
      </c>
      <c r="D292" s="12" t="s">
        <v>144</v>
      </c>
      <c r="E292" s="12" t="s">
        <v>268</v>
      </c>
      <c r="F292" s="12" t="s">
        <v>49</v>
      </c>
      <c r="G292" s="12" t="s">
        <v>350</v>
      </c>
      <c r="H292" s="12" t="s">
        <v>282</v>
      </c>
      <c r="I292" s="12" t="s">
        <v>555</v>
      </c>
      <c r="J292" s="12" t="s">
        <v>803</v>
      </c>
      <c r="K292" s="12" t="s">
        <v>492</v>
      </c>
      <c r="L292" s="12" t="s">
        <v>273</v>
      </c>
      <c r="M292" s="12">
        <v>2</v>
      </c>
      <c r="N292" s="12" t="s">
        <v>796</v>
      </c>
      <c r="O292" s="12" t="s">
        <v>342</v>
      </c>
      <c r="P292" s="12" t="s">
        <v>276</v>
      </c>
      <c r="Q292" s="12" t="s">
        <v>356</v>
      </c>
      <c r="R292" s="12" t="s">
        <v>278</v>
      </c>
      <c r="S292" s="12" t="s">
        <v>278</v>
      </c>
      <c r="T292" s="12" t="s">
        <v>279</v>
      </c>
      <c r="U292" s="12" t="s">
        <v>280</v>
      </c>
      <c r="V292" s="12" t="s">
        <v>1476</v>
      </c>
      <c r="W292" s="12" t="s">
        <v>1476</v>
      </c>
      <c r="X292" s="12" t="s">
        <v>557</v>
      </c>
      <c r="Y292" s="12" t="s">
        <v>552</v>
      </c>
      <c r="Z292" s="12" t="s">
        <v>553</v>
      </c>
      <c r="AA292" s="12"/>
      <c r="AB292" s="12"/>
      <c r="AC292" s="15" t="s">
        <v>57</v>
      </c>
      <c r="AD292">
        <v>2</v>
      </c>
      <c r="AE292">
        <v>0</v>
      </c>
      <c r="AF292">
        <v>27</v>
      </c>
      <c r="AG292">
        <v>27</v>
      </c>
      <c r="AH292" t="s">
        <v>1586</v>
      </c>
      <c r="AI292">
        <v>13.5</v>
      </c>
    </row>
    <row r="293" spans="1:35">
      <c r="A293" t="str">
        <f t="shared" si="4"/>
        <v>130103300110096002</v>
      </c>
      <c r="B293" s="12" t="s">
        <v>546</v>
      </c>
      <c r="C293" s="12" t="s">
        <v>48</v>
      </c>
      <c r="D293" s="12" t="s">
        <v>144</v>
      </c>
      <c r="E293" s="12" t="s">
        <v>268</v>
      </c>
      <c r="F293" s="12" t="s">
        <v>50</v>
      </c>
      <c r="G293" s="12" t="s">
        <v>350</v>
      </c>
      <c r="H293" s="12" t="s">
        <v>282</v>
      </c>
      <c r="I293" s="12" t="s">
        <v>555</v>
      </c>
      <c r="J293" s="12" t="s">
        <v>804</v>
      </c>
      <c r="K293" s="12" t="s">
        <v>492</v>
      </c>
      <c r="L293" s="12" t="s">
        <v>273</v>
      </c>
      <c r="M293" s="12">
        <v>2</v>
      </c>
      <c r="N293" s="12" t="s">
        <v>796</v>
      </c>
      <c r="O293" s="12" t="s">
        <v>342</v>
      </c>
      <c r="P293" s="12" t="s">
        <v>276</v>
      </c>
      <c r="Q293" s="12" t="s">
        <v>356</v>
      </c>
      <c r="R293" s="12" t="s">
        <v>278</v>
      </c>
      <c r="S293" s="12" t="s">
        <v>278</v>
      </c>
      <c r="T293" s="12" t="s">
        <v>279</v>
      </c>
      <c r="U293" s="12" t="s">
        <v>280</v>
      </c>
      <c r="V293" s="12" t="s">
        <v>1476</v>
      </c>
      <c r="W293" s="12" t="s">
        <v>1476</v>
      </c>
      <c r="X293" s="12" t="s">
        <v>559</v>
      </c>
      <c r="Y293" s="12" t="s">
        <v>552</v>
      </c>
      <c r="Z293" s="12" t="s">
        <v>553</v>
      </c>
      <c r="AA293" s="12"/>
      <c r="AB293" s="12"/>
      <c r="AC293" s="15" t="s">
        <v>57</v>
      </c>
      <c r="AD293">
        <v>2</v>
      </c>
      <c r="AE293">
        <v>0</v>
      </c>
      <c r="AF293">
        <v>36</v>
      </c>
      <c r="AG293">
        <v>36</v>
      </c>
      <c r="AH293" t="s">
        <v>1583</v>
      </c>
      <c r="AI293">
        <v>18</v>
      </c>
    </row>
    <row r="294" spans="1:35">
      <c r="A294" t="str">
        <f t="shared" si="4"/>
        <v>130103300110097001</v>
      </c>
      <c r="B294" s="12" t="s">
        <v>546</v>
      </c>
      <c r="C294" s="12" t="s">
        <v>48</v>
      </c>
      <c r="D294" s="12" t="s">
        <v>99</v>
      </c>
      <c r="E294" s="12" t="s">
        <v>268</v>
      </c>
      <c r="F294" s="12" t="s">
        <v>49</v>
      </c>
      <c r="G294" s="12" t="s">
        <v>350</v>
      </c>
      <c r="H294" s="12" t="s">
        <v>282</v>
      </c>
      <c r="I294" s="12" t="s">
        <v>555</v>
      </c>
      <c r="J294" s="12" t="s">
        <v>805</v>
      </c>
      <c r="K294" s="12" t="s">
        <v>492</v>
      </c>
      <c r="L294" s="12" t="s">
        <v>273</v>
      </c>
      <c r="M294" s="12">
        <v>3</v>
      </c>
      <c r="N294" s="12" t="s">
        <v>550</v>
      </c>
      <c r="O294" s="12" t="s">
        <v>342</v>
      </c>
      <c r="P294" s="12" t="s">
        <v>276</v>
      </c>
      <c r="Q294" s="12" t="s">
        <v>356</v>
      </c>
      <c r="R294" s="12" t="s">
        <v>278</v>
      </c>
      <c r="S294" s="12" t="s">
        <v>278</v>
      </c>
      <c r="T294" s="12" t="s">
        <v>279</v>
      </c>
      <c r="U294" s="12" t="s">
        <v>280</v>
      </c>
      <c r="V294" s="12" t="s">
        <v>1477</v>
      </c>
      <c r="W294" s="12" t="s">
        <v>1477</v>
      </c>
      <c r="X294" s="12" t="s">
        <v>557</v>
      </c>
      <c r="Y294" s="12" t="s">
        <v>552</v>
      </c>
      <c r="Z294" s="12" t="s">
        <v>553</v>
      </c>
      <c r="AA294" s="12"/>
      <c r="AB294" s="12"/>
      <c r="AC294" s="15" t="s">
        <v>57</v>
      </c>
      <c r="AD294">
        <v>3</v>
      </c>
      <c r="AE294">
        <v>0</v>
      </c>
      <c r="AF294">
        <v>61</v>
      </c>
      <c r="AG294">
        <v>61</v>
      </c>
      <c r="AH294" t="s">
        <v>1580</v>
      </c>
      <c r="AI294">
        <v>20.333333333333332</v>
      </c>
    </row>
    <row r="295" spans="1:35">
      <c r="A295" t="str">
        <f t="shared" si="4"/>
        <v>130103300110097002</v>
      </c>
      <c r="B295" s="12" t="s">
        <v>546</v>
      </c>
      <c r="C295" s="12" t="s">
        <v>48</v>
      </c>
      <c r="D295" s="12" t="s">
        <v>99</v>
      </c>
      <c r="E295" s="12" t="s">
        <v>268</v>
      </c>
      <c r="F295" s="12" t="s">
        <v>50</v>
      </c>
      <c r="G295" s="12" t="s">
        <v>350</v>
      </c>
      <c r="H295" s="12" t="s">
        <v>282</v>
      </c>
      <c r="I295" s="12" t="s">
        <v>555</v>
      </c>
      <c r="J295" s="12" t="s">
        <v>806</v>
      </c>
      <c r="K295" s="12" t="s">
        <v>492</v>
      </c>
      <c r="L295" s="12" t="s">
        <v>273</v>
      </c>
      <c r="M295" s="12">
        <v>3</v>
      </c>
      <c r="N295" s="12" t="s">
        <v>550</v>
      </c>
      <c r="O295" s="12" t="s">
        <v>342</v>
      </c>
      <c r="P295" s="12" t="s">
        <v>276</v>
      </c>
      <c r="Q295" s="12" t="s">
        <v>356</v>
      </c>
      <c r="R295" s="12" t="s">
        <v>278</v>
      </c>
      <c r="S295" s="12" t="s">
        <v>278</v>
      </c>
      <c r="T295" s="12" t="s">
        <v>279</v>
      </c>
      <c r="U295" s="12" t="s">
        <v>280</v>
      </c>
      <c r="V295" s="12" t="s">
        <v>1477</v>
      </c>
      <c r="W295" s="12" t="s">
        <v>1477</v>
      </c>
      <c r="X295" s="12" t="s">
        <v>559</v>
      </c>
      <c r="Y295" s="12" t="s">
        <v>552</v>
      </c>
      <c r="Z295" s="12" t="s">
        <v>553</v>
      </c>
      <c r="AA295" s="12"/>
      <c r="AB295" s="12"/>
      <c r="AC295" s="15" t="s">
        <v>57</v>
      </c>
      <c r="AD295">
        <v>3</v>
      </c>
      <c r="AE295">
        <v>0</v>
      </c>
      <c r="AF295">
        <v>60</v>
      </c>
      <c r="AG295">
        <v>60</v>
      </c>
      <c r="AH295" t="s">
        <v>1580</v>
      </c>
      <c r="AI295">
        <v>20</v>
      </c>
    </row>
    <row r="296" spans="1:35">
      <c r="A296" t="str">
        <f t="shared" si="4"/>
        <v>130103300110097003</v>
      </c>
      <c r="B296" s="12" t="s">
        <v>546</v>
      </c>
      <c r="C296" s="12" t="s">
        <v>48</v>
      </c>
      <c r="D296" s="12" t="s">
        <v>99</v>
      </c>
      <c r="E296" s="12" t="s">
        <v>268</v>
      </c>
      <c r="F296" s="12" t="s">
        <v>51</v>
      </c>
      <c r="G296" s="12" t="s">
        <v>350</v>
      </c>
      <c r="H296" s="12" t="s">
        <v>282</v>
      </c>
      <c r="I296" s="12" t="s">
        <v>555</v>
      </c>
      <c r="J296" s="12" t="s">
        <v>807</v>
      </c>
      <c r="K296" s="12" t="s">
        <v>492</v>
      </c>
      <c r="L296" s="12" t="s">
        <v>273</v>
      </c>
      <c r="M296" s="12">
        <v>1</v>
      </c>
      <c r="N296" s="12" t="s">
        <v>796</v>
      </c>
      <c r="O296" s="12" t="s">
        <v>342</v>
      </c>
      <c r="P296" s="12" t="s">
        <v>276</v>
      </c>
      <c r="Q296" s="12" t="s">
        <v>356</v>
      </c>
      <c r="R296" s="12" t="s">
        <v>278</v>
      </c>
      <c r="S296" s="12" t="s">
        <v>278</v>
      </c>
      <c r="T296" s="12" t="s">
        <v>279</v>
      </c>
      <c r="U296" s="12" t="s">
        <v>280</v>
      </c>
      <c r="V296" s="12" t="s">
        <v>1477</v>
      </c>
      <c r="W296" s="12" t="s">
        <v>1477</v>
      </c>
      <c r="X296" s="12" t="s">
        <v>595</v>
      </c>
      <c r="Y296" s="12" t="s">
        <v>552</v>
      </c>
      <c r="Z296" s="12" t="s">
        <v>553</v>
      </c>
      <c r="AA296" s="12"/>
      <c r="AB296" s="12"/>
      <c r="AC296" s="15" t="s">
        <v>57</v>
      </c>
      <c r="AD296">
        <v>1</v>
      </c>
      <c r="AE296">
        <v>2</v>
      </c>
      <c r="AF296">
        <v>107</v>
      </c>
      <c r="AG296">
        <v>109</v>
      </c>
      <c r="AH296" t="s">
        <v>1629</v>
      </c>
      <c r="AI296">
        <v>107</v>
      </c>
    </row>
    <row r="297" spans="1:35">
      <c r="A297" t="str">
        <f t="shared" si="4"/>
        <v>130103300110097004</v>
      </c>
      <c r="B297" s="12" t="s">
        <v>546</v>
      </c>
      <c r="C297" s="12" t="s">
        <v>48</v>
      </c>
      <c r="D297" s="12" t="s">
        <v>99</v>
      </c>
      <c r="E297" s="12" t="s">
        <v>268</v>
      </c>
      <c r="F297" s="12" t="s">
        <v>53</v>
      </c>
      <c r="G297" s="12" t="s">
        <v>350</v>
      </c>
      <c r="H297" s="12" t="s">
        <v>282</v>
      </c>
      <c r="I297" s="12" t="s">
        <v>555</v>
      </c>
      <c r="J297" s="12" t="s">
        <v>808</v>
      </c>
      <c r="K297" s="12" t="s">
        <v>492</v>
      </c>
      <c r="L297" s="12" t="s">
        <v>273</v>
      </c>
      <c r="M297" s="12">
        <v>1</v>
      </c>
      <c r="N297" s="12" t="s">
        <v>796</v>
      </c>
      <c r="O297" s="12" t="s">
        <v>342</v>
      </c>
      <c r="P297" s="12" t="s">
        <v>276</v>
      </c>
      <c r="Q297" s="12" t="s">
        <v>356</v>
      </c>
      <c r="R297" s="12" t="s">
        <v>278</v>
      </c>
      <c r="S297" s="12" t="s">
        <v>278</v>
      </c>
      <c r="T297" s="12" t="s">
        <v>279</v>
      </c>
      <c r="U297" s="12" t="s">
        <v>280</v>
      </c>
      <c r="V297" s="12" t="s">
        <v>1477</v>
      </c>
      <c r="W297" s="12" t="s">
        <v>1477</v>
      </c>
      <c r="X297" s="12" t="s">
        <v>597</v>
      </c>
      <c r="Y297" s="12" t="s">
        <v>552</v>
      </c>
      <c r="Z297" s="12" t="s">
        <v>553</v>
      </c>
      <c r="AA297" s="12"/>
      <c r="AB297" s="12"/>
      <c r="AC297" s="15" t="s">
        <v>57</v>
      </c>
      <c r="AD297">
        <v>1</v>
      </c>
      <c r="AE297">
        <v>8</v>
      </c>
      <c r="AF297">
        <v>124</v>
      </c>
      <c r="AG297">
        <v>132</v>
      </c>
      <c r="AH297" t="s">
        <v>1717</v>
      </c>
      <c r="AI297">
        <v>124</v>
      </c>
    </row>
    <row r="298" spans="1:35">
      <c r="A298" t="str">
        <f t="shared" si="4"/>
        <v>130103300110097005</v>
      </c>
      <c r="B298" s="12" t="s">
        <v>546</v>
      </c>
      <c r="C298" s="12" t="s">
        <v>48</v>
      </c>
      <c r="D298" s="12" t="s">
        <v>99</v>
      </c>
      <c r="E298" s="12" t="s">
        <v>268</v>
      </c>
      <c r="F298" s="12" t="s">
        <v>56</v>
      </c>
      <c r="G298" s="12" t="s">
        <v>350</v>
      </c>
      <c r="H298" s="12" t="s">
        <v>282</v>
      </c>
      <c r="I298" s="12" t="s">
        <v>555</v>
      </c>
      <c r="J298" s="12" t="s">
        <v>809</v>
      </c>
      <c r="K298" s="12" t="s">
        <v>492</v>
      </c>
      <c r="L298" s="12" t="s">
        <v>273</v>
      </c>
      <c r="M298" s="12">
        <v>2</v>
      </c>
      <c r="N298" s="12" t="s">
        <v>578</v>
      </c>
      <c r="O298" s="12" t="s">
        <v>342</v>
      </c>
      <c r="P298" s="12" t="s">
        <v>276</v>
      </c>
      <c r="Q298" s="12" t="s">
        <v>356</v>
      </c>
      <c r="R298" s="12" t="s">
        <v>398</v>
      </c>
      <c r="S298" s="12" t="s">
        <v>1403</v>
      </c>
      <c r="T298" s="12" t="s">
        <v>279</v>
      </c>
      <c r="U298" s="12" t="s">
        <v>280</v>
      </c>
      <c r="V298" s="12" t="s">
        <v>1477</v>
      </c>
      <c r="W298" s="12" t="s">
        <v>1477</v>
      </c>
      <c r="X298" s="12" t="s">
        <v>579</v>
      </c>
      <c r="Y298" s="12" t="s">
        <v>552</v>
      </c>
      <c r="Z298" s="12" t="s">
        <v>553</v>
      </c>
      <c r="AA298" s="12"/>
      <c r="AB298" s="12"/>
      <c r="AC298" s="15" t="s">
        <v>57</v>
      </c>
      <c r="AD298">
        <v>2</v>
      </c>
      <c r="AE298">
        <v>2</v>
      </c>
      <c r="AF298">
        <v>9</v>
      </c>
      <c r="AG298">
        <v>11</v>
      </c>
      <c r="AH298" t="s">
        <v>357</v>
      </c>
      <c r="AI298">
        <v>4.5</v>
      </c>
    </row>
    <row r="299" spans="1:35">
      <c r="A299" t="str">
        <f t="shared" si="4"/>
        <v>130103300110098001</v>
      </c>
      <c r="B299" s="12" t="s">
        <v>546</v>
      </c>
      <c r="C299" s="12" t="s">
        <v>48</v>
      </c>
      <c r="D299" s="12" t="s">
        <v>810</v>
      </c>
      <c r="E299" s="12" t="s">
        <v>268</v>
      </c>
      <c r="F299" s="12" t="s">
        <v>52</v>
      </c>
      <c r="G299" s="12" t="s">
        <v>350</v>
      </c>
      <c r="H299" s="12" t="s">
        <v>282</v>
      </c>
      <c r="I299" s="12" t="s">
        <v>548</v>
      </c>
      <c r="J299" s="12" t="s">
        <v>811</v>
      </c>
      <c r="K299" s="12" t="s">
        <v>492</v>
      </c>
      <c r="L299" s="12" t="s">
        <v>273</v>
      </c>
      <c r="M299" s="12">
        <v>2</v>
      </c>
      <c r="N299" s="12" t="s">
        <v>550</v>
      </c>
      <c r="O299" s="12" t="s">
        <v>342</v>
      </c>
      <c r="P299" s="12" t="s">
        <v>276</v>
      </c>
      <c r="Q299" s="12" t="s">
        <v>356</v>
      </c>
      <c r="R299" s="12" t="s">
        <v>278</v>
      </c>
      <c r="S299" s="12" t="s">
        <v>278</v>
      </c>
      <c r="T299" s="12" t="s">
        <v>279</v>
      </c>
      <c r="U299" s="12" t="s">
        <v>280</v>
      </c>
      <c r="V299" s="12" t="s">
        <v>1408</v>
      </c>
      <c r="W299" s="12" t="s">
        <v>1408</v>
      </c>
      <c r="X299" s="12" t="s">
        <v>812</v>
      </c>
      <c r="Y299" s="12" t="s">
        <v>552</v>
      </c>
      <c r="Z299" s="12" t="s">
        <v>553</v>
      </c>
      <c r="AA299" s="12"/>
      <c r="AB299" s="12"/>
      <c r="AC299" s="15" t="s">
        <v>57</v>
      </c>
      <c r="AD299">
        <v>2</v>
      </c>
      <c r="AE299">
        <v>8</v>
      </c>
      <c r="AF299">
        <v>147</v>
      </c>
      <c r="AG299">
        <v>155</v>
      </c>
      <c r="AH299" t="s">
        <v>1628</v>
      </c>
      <c r="AI299">
        <v>73.5</v>
      </c>
    </row>
    <row r="300" spans="1:35">
      <c r="A300" t="str">
        <f t="shared" si="4"/>
        <v>130103300110105001</v>
      </c>
      <c r="B300" s="12" t="s">
        <v>546</v>
      </c>
      <c r="C300" s="12" t="s">
        <v>48</v>
      </c>
      <c r="D300" s="12" t="s">
        <v>214</v>
      </c>
      <c r="E300" s="12" t="s">
        <v>268</v>
      </c>
      <c r="F300" s="12" t="s">
        <v>49</v>
      </c>
      <c r="G300" s="12" t="s">
        <v>350</v>
      </c>
      <c r="H300" s="12" t="s">
        <v>282</v>
      </c>
      <c r="I300" s="12" t="s">
        <v>555</v>
      </c>
      <c r="J300" s="12" t="s">
        <v>813</v>
      </c>
      <c r="K300" s="12" t="s">
        <v>492</v>
      </c>
      <c r="L300" s="12" t="s">
        <v>273</v>
      </c>
      <c r="M300" s="12">
        <v>1</v>
      </c>
      <c r="N300" s="12" t="s">
        <v>550</v>
      </c>
      <c r="O300" s="12" t="s">
        <v>342</v>
      </c>
      <c r="P300" s="12" t="s">
        <v>276</v>
      </c>
      <c r="Q300" s="12" t="s">
        <v>356</v>
      </c>
      <c r="R300" s="12" t="s">
        <v>278</v>
      </c>
      <c r="S300" s="12" t="s">
        <v>278</v>
      </c>
      <c r="T300" s="12" t="s">
        <v>279</v>
      </c>
      <c r="U300" s="12" t="s">
        <v>280</v>
      </c>
      <c r="V300" s="12" t="s">
        <v>1478</v>
      </c>
      <c r="W300" s="12" t="s">
        <v>1478</v>
      </c>
      <c r="X300" s="12" t="s">
        <v>613</v>
      </c>
      <c r="Y300" s="12" t="s">
        <v>552</v>
      </c>
      <c r="Z300" s="12" t="s">
        <v>553</v>
      </c>
      <c r="AA300" s="12"/>
      <c r="AB300" s="12"/>
      <c r="AC300" s="15" t="s">
        <v>58</v>
      </c>
      <c r="AD300">
        <v>1</v>
      </c>
      <c r="AE300">
        <v>0</v>
      </c>
      <c r="AF300">
        <v>42</v>
      </c>
      <c r="AG300">
        <v>42</v>
      </c>
      <c r="AH300" t="s">
        <v>1565</v>
      </c>
      <c r="AI300">
        <v>42</v>
      </c>
    </row>
    <row r="301" spans="1:35">
      <c r="A301" t="str">
        <f t="shared" si="4"/>
        <v>130103300110105002</v>
      </c>
      <c r="B301" s="12" t="s">
        <v>546</v>
      </c>
      <c r="C301" s="12" t="s">
        <v>48</v>
      </c>
      <c r="D301" s="12" t="s">
        <v>214</v>
      </c>
      <c r="E301" s="12" t="s">
        <v>268</v>
      </c>
      <c r="F301" s="12" t="s">
        <v>50</v>
      </c>
      <c r="G301" s="12" t="s">
        <v>350</v>
      </c>
      <c r="H301" s="12" t="s">
        <v>282</v>
      </c>
      <c r="I301" s="12" t="s">
        <v>548</v>
      </c>
      <c r="J301" s="12" t="s">
        <v>814</v>
      </c>
      <c r="K301" s="12" t="s">
        <v>492</v>
      </c>
      <c r="L301" s="12" t="s">
        <v>273</v>
      </c>
      <c r="M301" s="12">
        <v>1</v>
      </c>
      <c r="N301" s="12" t="s">
        <v>550</v>
      </c>
      <c r="O301" s="12" t="s">
        <v>342</v>
      </c>
      <c r="P301" s="12" t="s">
        <v>276</v>
      </c>
      <c r="Q301" s="12" t="s">
        <v>356</v>
      </c>
      <c r="R301" s="12" t="s">
        <v>278</v>
      </c>
      <c r="S301" s="12" t="s">
        <v>278</v>
      </c>
      <c r="T301" s="12" t="s">
        <v>279</v>
      </c>
      <c r="U301" s="12" t="s">
        <v>280</v>
      </c>
      <c r="V301" s="12" t="s">
        <v>1478</v>
      </c>
      <c r="W301" s="12" t="s">
        <v>1478</v>
      </c>
      <c r="X301" s="12" t="s">
        <v>576</v>
      </c>
      <c r="Y301" s="12" t="s">
        <v>552</v>
      </c>
      <c r="Z301" s="12" t="s">
        <v>553</v>
      </c>
      <c r="AA301" s="12"/>
      <c r="AB301" s="12"/>
      <c r="AC301" s="15" t="s">
        <v>58</v>
      </c>
      <c r="AD301">
        <v>1</v>
      </c>
      <c r="AE301">
        <v>3</v>
      </c>
      <c r="AF301">
        <v>155</v>
      </c>
      <c r="AG301">
        <v>158</v>
      </c>
      <c r="AH301" t="s">
        <v>1705</v>
      </c>
      <c r="AI301">
        <v>155</v>
      </c>
    </row>
    <row r="302" spans="1:35">
      <c r="A302" t="str">
        <f t="shared" si="4"/>
        <v>130103300110106001</v>
      </c>
      <c r="B302" s="12" t="s">
        <v>546</v>
      </c>
      <c r="C302" s="12" t="s">
        <v>48</v>
      </c>
      <c r="D302" s="12" t="s">
        <v>100</v>
      </c>
      <c r="E302" s="12" t="s">
        <v>268</v>
      </c>
      <c r="F302" s="12" t="s">
        <v>49</v>
      </c>
      <c r="G302" s="12" t="s">
        <v>350</v>
      </c>
      <c r="H302" s="12" t="s">
        <v>282</v>
      </c>
      <c r="I302" s="12" t="s">
        <v>555</v>
      </c>
      <c r="J302" s="12" t="s">
        <v>815</v>
      </c>
      <c r="K302" s="12" t="s">
        <v>492</v>
      </c>
      <c r="L302" s="12" t="s">
        <v>273</v>
      </c>
      <c r="M302" s="12">
        <v>1</v>
      </c>
      <c r="N302" s="12" t="s">
        <v>550</v>
      </c>
      <c r="O302" s="12" t="s">
        <v>342</v>
      </c>
      <c r="P302" s="12" t="s">
        <v>276</v>
      </c>
      <c r="Q302" s="12" t="s">
        <v>356</v>
      </c>
      <c r="R302" s="12" t="s">
        <v>278</v>
      </c>
      <c r="S302" s="12" t="s">
        <v>278</v>
      </c>
      <c r="T302" s="12" t="s">
        <v>279</v>
      </c>
      <c r="U302" s="12" t="s">
        <v>280</v>
      </c>
      <c r="V302" s="12" t="s">
        <v>1479</v>
      </c>
      <c r="W302" s="12" t="s">
        <v>1479</v>
      </c>
      <c r="X302" s="12" t="s">
        <v>613</v>
      </c>
      <c r="Y302" s="12" t="s">
        <v>552</v>
      </c>
      <c r="Z302" s="12" t="s">
        <v>553</v>
      </c>
      <c r="AA302" s="12"/>
      <c r="AB302" s="12"/>
      <c r="AC302" s="15" t="s">
        <v>58</v>
      </c>
      <c r="AD302">
        <v>1</v>
      </c>
      <c r="AE302">
        <v>0</v>
      </c>
      <c r="AF302">
        <v>54</v>
      </c>
      <c r="AG302">
        <v>54</v>
      </c>
      <c r="AH302" t="s">
        <v>1589</v>
      </c>
      <c r="AI302">
        <v>54</v>
      </c>
    </row>
    <row r="303" spans="1:35">
      <c r="A303" t="str">
        <f t="shared" si="4"/>
        <v>130103300110106002</v>
      </c>
      <c r="B303" s="12" t="s">
        <v>546</v>
      </c>
      <c r="C303" s="12" t="s">
        <v>48</v>
      </c>
      <c r="D303" s="12" t="s">
        <v>100</v>
      </c>
      <c r="E303" s="12" t="s">
        <v>268</v>
      </c>
      <c r="F303" s="12" t="s">
        <v>50</v>
      </c>
      <c r="G303" s="12" t="s">
        <v>350</v>
      </c>
      <c r="H303" s="12" t="s">
        <v>282</v>
      </c>
      <c r="I303" s="12" t="s">
        <v>548</v>
      </c>
      <c r="J303" s="12" t="s">
        <v>816</v>
      </c>
      <c r="K303" s="12" t="s">
        <v>492</v>
      </c>
      <c r="L303" s="12" t="s">
        <v>273</v>
      </c>
      <c r="M303" s="12">
        <v>1</v>
      </c>
      <c r="N303" s="12" t="s">
        <v>550</v>
      </c>
      <c r="O303" s="12" t="s">
        <v>342</v>
      </c>
      <c r="P303" s="12" t="s">
        <v>276</v>
      </c>
      <c r="Q303" s="12" t="s">
        <v>356</v>
      </c>
      <c r="R303" s="12" t="s">
        <v>278</v>
      </c>
      <c r="S303" s="12" t="s">
        <v>278</v>
      </c>
      <c r="T303" s="12" t="s">
        <v>279</v>
      </c>
      <c r="U303" s="12" t="s">
        <v>280</v>
      </c>
      <c r="V303" s="12" t="s">
        <v>1479</v>
      </c>
      <c r="W303" s="12" t="s">
        <v>1479</v>
      </c>
      <c r="X303" s="12" t="s">
        <v>576</v>
      </c>
      <c r="Y303" s="12" t="s">
        <v>552</v>
      </c>
      <c r="Z303" s="12" t="s">
        <v>553</v>
      </c>
      <c r="AA303" s="12"/>
      <c r="AB303" s="12"/>
      <c r="AC303" s="15" t="s">
        <v>58</v>
      </c>
      <c r="AD303">
        <v>1</v>
      </c>
      <c r="AE303">
        <v>9</v>
      </c>
      <c r="AF303">
        <v>226</v>
      </c>
      <c r="AG303">
        <v>235</v>
      </c>
      <c r="AH303" t="s">
        <v>1718</v>
      </c>
      <c r="AI303">
        <v>226</v>
      </c>
    </row>
    <row r="304" spans="1:35">
      <c r="A304" t="str">
        <f t="shared" si="4"/>
        <v>130103300110107001</v>
      </c>
      <c r="B304" s="12" t="s">
        <v>546</v>
      </c>
      <c r="C304" s="12" t="s">
        <v>48</v>
      </c>
      <c r="D304" s="12" t="s">
        <v>188</v>
      </c>
      <c r="E304" s="12" t="s">
        <v>268</v>
      </c>
      <c r="F304" s="12" t="s">
        <v>49</v>
      </c>
      <c r="G304" s="12" t="s">
        <v>350</v>
      </c>
      <c r="H304" s="12" t="s">
        <v>282</v>
      </c>
      <c r="I304" s="12" t="s">
        <v>555</v>
      </c>
      <c r="J304" s="12" t="s">
        <v>817</v>
      </c>
      <c r="K304" s="12" t="s">
        <v>492</v>
      </c>
      <c r="L304" s="12" t="s">
        <v>273</v>
      </c>
      <c r="M304" s="12">
        <v>4</v>
      </c>
      <c r="N304" s="12" t="s">
        <v>550</v>
      </c>
      <c r="O304" s="12" t="s">
        <v>342</v>
      </c>
      <c r="P304" s="12" t="s">
        <v>276</v>
      </c>
      <c r="Q304" s="12" t="s">
        <v>356</v>
      </c>
      <c r="R304" s="12" t="s">
        <v>278</v>
      </c>
      <c r="S304" s="12" t="s">
        <v>278</v>
      </c>
      <c r="T304" s="12" t="s">
        <v>279</v>
      </c>
      <c r="U304" s="12" t="s">
        <v>280</v>
      </c>
      <c r="V304" s="12" t="s">
        <v>1480</v>
      </c>
      <c r="W304" s="12" t="s">
        <v>1480</v>
      </c>
      <c r="X304" s="12" t="s">
        <v>613</v>
      </c>
      <c r="Y304" s="12" t="s">
        <v>552</v>
      </c>
      <c r="Z304" s="12" t="s">
        <v>553</v>
      </c>
      <c r="AA304" s="12"/>
      <c r="AB304" s="12"/>
      <c r="AC304" s="15" t="s">
        <v>58</v>
      </c>
      <c r="AD304">
        <v>4</v>
      </c>
      <c r="AE304">
        <v>0</v>
      </c>
      <c r="AF304">
        <v>91</v>
      </c>
      <c r="AG304">
        <v>91</v>
      </c>
      <c r="AH304" t="s">
        <v>1579</v>
      </c>
      <c r="AI304">
        <v>22.75</v>
      </c>
    </row>
    <row r="305" spans="1:35">
      <c r="A305" t="str">
        <f t="shared" si="4"/>
        <v>130103300110107002</v>
      </c>
      <c r="B305" s="12" t="s">
        <v>546</v>
      </c>
      <c r="C305" s="12" t="s">
        <v>48</v>
      </c>
      <c r="D305" s="12" t="s">
        <v>188</v>
      </c>
      <c r="E305" s="12" t="s">
        <v>268</v>
      </c>
      <c r="F305" s="12" t="s">
        <v>50</v>
      </c>
      <c r="G305" s="12" t="s">
        <v>350</v>
      </c>
      <c r="H305" s="12" t="s">
        <v>282</v>
      </c>
      <c r="I305" s="12" t="s">
        <v>555</v>
      </c>
      <c r="J305" s="12" t="s">
        <v>818</v>
      </c>
      <c r="K305" s="12" t="s">
        <v>492</v>
      </c>
      <c r="L305" s="12" t="s">
        <v>273</v>
      </c>
      <c r="M305" s="12">
        <v>4</v>
      </c>
      <c r="N305" s="12" t="s">
        <v>550</v>
      </c>
      <c r="O305" s="12" t="s">
        <v>342</v>
      </c>
      <c r="P305" s="12" t="s">
        <v>276</v>
      </c>
      <c r="Q305" s="12" t="s">
        <v>356</v>
      </c>
      <c r="R305" s="12" t="s">
        <v>278</v>
      </c>
      <c r="S305" s="12" t="s">
        <v>278</v>
      </c>
      <c r="T305" s="12" t="s">
        <v>279</v>
      </c>
      <c r="U305" s="12" t="s">
        <v>280</v>
      </c>
      <c r="V305" s="12" t="s">
        <v>1480</v>
      </c>
      <c r="W305" s="12" t="s">
        <v>1480</v>
      </c>
      <c r="X305" s="12" t="s">
        <v>640</v>
      </c>
      <c r="Y305" s="12" t="s">
        <v>552</v>
      </c>
      <c r="Z305" s="12" t="s">
        <v>553</v>
      </c>
      <c r="AA305" s="12"/>
      <c r="AB305" s="12"/>
      <c r="AC305" s="15" t="s">
        <v>58</v>
      </c>
      <c r="AD305">
        <v>4</v>
      </c>
      <c r="AE305">
        <v>1</v>
      </c>
      <c r="AF305">
        <v>168</v>
      </c>
      <c r="AG305">
        <v>169</v>
      </c>
      <c r="AH305" t="s">
        <v>1565</v>
      </c>
      <c r="AI305">
        <v>42</v>
      </c>
    </row>
    <row r="306" spans="1:35">
      <c r="A306" t="str">
        <f t="shared" si="4"/>
        <v>130103300110107003</v>
      </c>
      <c r="B306" s="12" t="s">
        <v>546</v>
      </c>
      <c r="C306" s="12" t="s">
        <v>48</v>
      </c>
      <c r="D306" s="12" t="s">
        <v>188</v>
      </c>
      <c r="E306" s="12" t="s">
        <v>268</v>
      </c>
      <c r="F306" s="12" t="s">
        <v>51</v>
      </c>
      <c r="G306" s="12" t="s">
        <v>350</v>
      </c>
      <c r="H306" s="12" t="s">
        <v>282</v>
      </c>
      <c r="I306" s="12" t="s">
        <v>555</v>
      </c>
      <c r="J306" s="12" t="s">
        <v>819</v>
      </c>
      <c r="K306" s="12" t="s">
        <v>492</v>
      </c>
      <c r="L306" s="12" t="s">
        <v>273</v>
      </c>
      <c r="M306" s="12">
        <v>4</v>
      </c>
      <c r="N306" s="12" t="s">
        <v>550</v>
      </c>
      <c r="O306" s="12" t="s">
        <v>342</v>
      </c>
      <c r="P306" s="12" t="s">
        <v>276</v>
      </c>
      <c r="Q306" s="12" t="s">
        <v>356</v>
      </c>
      <c r="R306" s="12" t="s">
        <v>278</v>
      </c>
      <c r="S306" s="12" t="s">
        <v>278</v>
      </c>
      <c r="T306" s="12" t="s">
        <v>279</v>
      </c>
      <c r="U306" s="12" t="s">
        <v>280</v>
      </c>
      <c r="V306" s="12" t="s">
        <v>1480</v>
      </c>
      <c r="W306" s="12" t="s">
        <v>1480</v>
      </c>
      <c r="X306" s="12" t="s">
        <v>642</v>
      </c>
      <c r="Y306" s="12" t="s">
        <v>552</v>
      </c>
      <c r="Z306" s="12" t="s">
        <v>553</v>
      </c>
      <c r="AA306" s="12"/>
      <c r="AB306" s="12"/>
      <c r="AC306" s="15" t="s">
        <v>58</v>
      </c>
      <c r="AD306">
        <v>4</v>
      </c>
      <c r="AE306">
        <v>0</v>
      </c>
      <c r="AF306">
        <v>238</v>
      </c>
      <c r="AG306">
        <v>238</v>
      </c>
      <c r="AH306" t="s">
        <v>1624</v>
      </c>
      <c r="AI306">
        <v>59.5</v>
      </c>
    </row>
    <row r="307" spans="1:35">
      <c r="A307" t="str">
        <f t="shared" si="4"/>
        <v>130103300110107004</v>
      </c>
      <c r="B307" s="12" t="s">
        <v>546</v>
      </c>
      <c r="C307" s="12" t="s">
        <v>48</v>
      </c>
      <c r="D307" s="12" t="s">
        <v>188</v>
      </c>
      <c r="E307" s="12" t="s">
        <v>268</v>
      </c>
      <c r="F307" s="12" t="s">
        <v>53</v>
      </c>
      <c r="G307" s="12" t="s">
        <v>350</v>
      </c>
      <c r="H307" s="12" t="s">
        <v>282</v>
      </c>
      <c r="I307" s="12" t="s">
        <v>548</v>
      </c>
      <c r="J307" s="12" t="s">
        <v>820</v>
      </c>
      <c r="K307" s="12" t="s">
        <v>492</v>
      </c>
      <c r="L307" s="12" t="s">
        <v>273</v>
      </c>
      <c r="M307" s="12">
        <v>1</v>
      </c>
      <c r="N307" s="12" t="s">
        <v>550</v>
      </c>
      <c r="O307" s="12" t="s">
        <v>342</v>
      </c>
      <c r="P307" s="12" t="s">
        <v>276</v>
      </c>
      <c r="Q307" s="12" t="s">
        <v>356</v>
      </c>
      <c r="R307" s="12" t="s">
        <v>278</v>
      </c>
      <c r="S307" s="12" t="s">
        <v>278</v>
      </c>
      <c r="T307" s="12" t="s">
        <v>279</v>
      </c>
      <c r="U307" s="12" t="s">
        <v>280</v>
      </c>
      <c r="V307" s="12" t="s">
        <v>1480</v>
      </c>
      <c r="W307" s="12" t="s">
        <v>1480</v>
      </c>
      <c r="X307" s="12" t="s">
        <v>576</v>
      </c>
      <c r="Y307" s="12" t="s">
        <v>552</v>
      </c>
      <c r="Z307" s="12" t="s">
        <v>553</v>
      </c>
      <c r="AA307" s="12"/>
      <c r="AB307" s="12"/>
      <c r="AC307" s="15" t="s">
        <v>58</v>
      </c>
      <c r="AD307">
        <v>1</v>
      </c>
      <c r="AE307">
        <v>1</v>
      </c>
      <c r="AF307">
        <v>131</v>
      </c>
      <c r="AG307">
        <v>132</v>
      </c>
      <c r="AH307" t="s">
        <v>1719</v>
      </c>
      <c r="AI307">
        <v>131</v>
      </c>
    </row>
    <row r="308" spans="1:35">
      <c r="A308" t="str">
        <f t="shared" si="4"/>
        <v>130103300110107005</v>
      </c>
      <c r="B308" s="12" t="s">
        <v>546</v>
      </c>
      <c r="C308" s="12" t="s">
        <v>48</v>
      </c>
      <c r="D308" s="12" t="s">
        <v>188</v>
      </c>
      <c r="E308" s="12" t="s">
        <v>268</v>
      </c>
      <c r="F308" s="12" t="s">
        <v>56</v>
      </c>
      <c r="G308" s="12" t="s">
        <v>350</v>
      </c>
      <c r="H308" s="12" t="s">
        <v>282</v>
      </c>
      <c r="I308" s="12" t="s">
        <v>555</v>
      </c>
      <c r="J308" s="12" t="s">
        <v>821</v>
      </c>
      <c r="K308" s="12" t="s">
        <v>492</v>
      </c>
      <c r="L308" s="12" t="s">
        <v>273</v>
      </c>
      <c r="M308" s="12">
        <v>1</v>
      </c>
      <c r="N308" s="12" t="s">
        <v>578</v>
      </c>
      <c r="O308" s="12" t="s">
        <v>342</v>
      </c>
      <c r="P308" s="12" t="s">
        <v>276</v>
      </c>
      <c r="Q308" s="12" t="s">
        <v>356</v>
      </c>
      <c r="R308" s="12" t="s">
        <v>398</v>
      </c>
      <c r="S308" s="12" t="s">
        <v>1403</v>
      </c>
      <c r="T308" s="12" t="s">
        <v>279</v>
      </c>
      <c r="U308" s="12" t="s">
        <v>280</v>
      </c>
      <c r="V308" s="12" t="s">
        <v>1480</v>
      </c>
      <c r="W308" s="12" t="s">
        <v>1480</v>
      </c>
      <c r="X308" s="12" t="s">
        <v>579</v>
      </c>
      <c r="Y308" s="12" t="s">
        <v>552</v>
      </c>
      <c r="Z308" s="12" t="s">
        <v>553</v>
      </c>
      <c r="AA308" s="12"/>
      <c r="AB308" s="12"/>
      <c r="AC308" s="15" t="s">
        <v>58</v>
      </c>
      <c r="AD308">
        <v>1</v>
      </c>
      <c r="AE308">
        <v>0</v>
      </c>
      <c r="AF308">
        <v>8</v>
      </c>
      <c r="AG308">
        <v>8</v>
      </c>
      <c r="AH308" t="s">
        <v>1584</v>
      </c>
      <c r="AI308">
        <v>8</v>
      </c>
    </row>
    <row r="309" spans="1:35">
      <c r="A309" t="str">
        <f t="shared" si="4"/>
        <v>130103300110108001</v>
      </c>
      <c r="B309" s="12" t="s">
        <v>546</v>
      </c>
      <c r="C309" s="12" t="s">
        <v>48</v>
      </c>
      <c r="D309" s="12" t="s">
        <v>132</v>
      </c>
      <c r="E309" s="12" t="s">
        <v>268</v>
      </c>
      <c r="F309" s="12" t="s">
        <v>49</v>
      </c>
      <c r="G309" s="12" t="s">
        <v>350</v>
      </c>
      <c r="H309" s="12" t="s">
        <v>282</v>
      </c>
      <c r="I309" s="12" t="s">
        <v>555</v>
      </c>
      <c r="J309" s="12" t="s">
        <v>822</v>
      </c>
      <c r="K309" s="12" t="s">
        <v>492</v>
      </c>
      <c r="L309" s="12" t="s">
        <v>273</v>
      </c>
      <c r="M309" s="12">
        <v>1</v>
      </c>
      <c r="N309" s="12" t="s">
        <v>550</v>
      </c>
      <c r="O309" s="12" t="s">
        <v>342</v>
      </c>
      <c r="P309" s="12" t="s">
        <v>276</v>
      </c>
      <c r="Q309" s="12" t="s">
        <v>356</v>
      </c>
      <c r="R309" s="12" t="s">
        <v>278</v>
      </c>
      <c r="S309" s="12" t="s">
        <v>278</v>
      </c>
      <c r="T309" s="12" t="s">
        <v>279</v>
      </c>
      <c r="U309" s="12" t="s">
        <v>280</v>
      </c>
      <c r="V309" s="12" t="s">
        <v>1481</v>
      </c>
      <c r="W309" s="12" t="s">
        <v>1481</v>
      </c>
      <c r="X309" s="12" t="s">
        <v>557</v>
      </c>
      <c r="Y309" s="12" t="s">
        <v>552</v>
      </c>
      <c r="Z309" s="12" t="s">
        <v>553</v>
      </c>
      <c r="AA309" s="12"/>
      <c r="AB309" s="12"/>
      <c r="AC309" s="15" t="s">
        <v>58</v>
      </c>
      <c r="AD309">
        <v>1</v>
      </c>
      <c r="AE309">
        <v>0</v>
      </c>
      <c r="AF309">
        <v>27</v>
      </c>
      <c r="AG309">
        <v>27</v>
      </c>
      <c r="AH309" t="s">
        <v>1600</v>
      </c>
      <c r="AI309">
        <v>27</v>
      </c>
    </row>
    <row r="310" spans="1:35">
      <c r="A310" t="str">
        <f t="shared" si="4"/>
        <v>130103300110108002</v>
      </c>
      <c r="B310" s="12" t="s">
        <v>546</v>
      </c>
      <c r="C310" s="12" t="s">
        <v>48</v>
      </c>
      <c r="D310" s="12" t="s">
        <v>132</v>
      </c>
      <c r="E310" s="12" t="s">
        <v>268</v>
      </c>
      <c r="F310" s="12" t="s">
        <v>50</v>
      </c>
      <c r="G310" s="12" t="s">
        <v>350</v>
      </c>
      <c r="H310" s="12" t="s">
        <v>282</v>
      </c>
      <c r="I310" s="12" t="s">
        <v>555</v>
      </c>
      <c r="J310" s="12" t="s">
        <v>823</v>
      </c>
      <c r="K310" s="12" t="s">
        <v>492</v>
      </c>
      <c r="L310" s="12" t="s">
        <v>273</v>
      </c>
      <c r="M310" s="12">
        <v>1</v>
      </c>
      <c r="N310" s="12" t="s">
        <v>550</v>
      </c>
      <c r="O310" s="12" t="s">
        <v>342</v>
      </c>
      <c r="P310" s="12" t="s">
        <v>276</v>
      </c>
      <c r="Q310" s="12" t="s">
        <v>356</v>
      </c>
      <c r="R310" s="12" t="s">
        <v>278</v>
      </c>
      <c r="S310" s="12" t="s">
        <v>278</v>
      </c>
      <c r="T310" s="12" t="s">
        <v>279</v>
      </c>
      <c r="U310" s="12" t="s">
        <v>280</v>
      </c>
      <c r="V310" s="12" t="s">
        <v>1481</v>
      </c>
      <c r="W310" s="12" t="s">
        <v>1481</v>
      </c>
      <c r="X310" s="12" t="s">
        <v>559</v>
      </c>
      <c r="Y310" s="12" t="s">
        <v>552</v>
      </c>
      <c r="Z310" s="12" t="s">
        <v>553</v>
      </c>
      <c r="AA310" s="12"/>
      <c r="AB310" s="12"/>
      <c r="AC310" s="15" t="s">
        <v>58</v>
      </c>
      <c r="AD310">
        <v>1</v>
      </c>
      <c r="AE310">
        <v>0</v>
      </c>
      <c r="AF310">
        <v>37</v>
      </c>
      <c r="AG310">
        <v>37</v>
      </c>
      <c r="AH310" t="s">
        <v>1593</v>
      </c>
      <c r="AI310">
        <v>37</v>
      </c>
    </row>
    <row r="311" spans="1:35">
      <c r="A311" t="str">
        <f t="shared" si="4"/>
        <v>130103300110109001</v>
      </c>
      <c r="B311" s="12" t="s">
        <v>546</v>
      </c>
      <c r="C311" s="12" t="s">
        <v>48</v>
      </c>
      <c r="D311" s="12" t="s">
        <v>107</v>
      </c>
      <c r="E311" s="12" t="s">
        <v>268</v>
      </c>
      <c r="F311" s="12" t="s">
        <v>49</v>
      </c>
      <c r="G311" s="12" t="s">
        <v>350</v>
      </c>
      <c r="H311" s="12" t="s">
        <v>282</v>
      </c>
      <c r="I311" s="12" t="s">
        <v>555</v>
      </c>
      <c r="J311" s="12" t="s">
        <v>824</v>
      </c>
      <c r="K311" s="12" t="s">
        <v>492</v>
      </c>
      <c r="L311" s="12" t="s">
        <v>273</v>
      </c>
      <c r="M311" s="12">
        <v>4</v>
      </c>
      <c r="N311" s="12" t="s">
        <v>550</v>
      </c>
      <c r="O311" s="12" t="s">
        <v>342</v>
      </c>
      <c r="P311" s="12" t="s">
        <v>276</v>
      </c>
      <c r="Q311" s="12" t="s">
        <v>356</v>
      </c>
      <c r="R311" s="12" t="s">
        <v>278</v>
      </c>
      <c r="S311" s="12" t="s">
        <v>278</v>
      </c>
      <c r="T311" s="12" t="s">
        <v>279</v>
      </c>
      <c r="U311" s="12" t="s">
        <v>280</v>
      </c>
      <c r="V311" s="12" t="s">
        <v>1482</v>
      </c>
      <c r="W311" s="12" t="s">
        <v>1482</v>
      </c>
      <c r="X311" s="12" t="s">
        <v>613</v>
      </c>
      <c r="Y311" s="12" t="s">
        <v>552</v>
      </c>
      <c r="Z311" s="12" t="s">
        <v>553</v>
      </c>
      <c r="AA311" s="12"/>
      <c r="AB311" s="12"/>
      <c r="AC311" s="15" t="s">
        <v>58</v>
      </c>
      <c r="AD311">
        <v>4</v>
      </c>
      <c r="AE311">
        <v>1</v>
      </c>
      <c r="AF311">
        <v>73</v>
      </c>
      <c r="AG311">
        <v>74</v>
      </c>
      <c r="AH311" t="s">
        <v>1583</v>
      </c>
      <c r="AI311">
        <v>18.25</v>
      </c>
    </row>
    <row r="312" spans="1:35">
      <c r="A312" t="str">
        <f t="shared" si="4"/>
        <v>130103300110109002</v>
      </c>
      <c r="B312" s="12" t="s">
        <v>546</v>
      </c>
      <c r="C312" s="12" t="s">
        <v>48</v>
      </c>
      <c r="D312" s="12" t="s">
        <v>107</v>
      </c>
      <c r="E312" s="12" t="s">
        <v>268</v>
      </c>
      <c r="F312" s="12" t="s">
        <v>50</v>
      </c>
      <c r="G312" s="12" t="s">
        <v>350</v>
      </c>
      <c r="H312" s="12" t="s">
        <v>282</v>
      </c>
      <c r="I312" s="12" t="s">
        <v>555</v>
      </c>
      <c r="J312" s="12" t="s">
        <v>825</v>
      </c>
      <c r="K312" s="12" t="s">
        <v>492</v>
      </c>
      <c r="L312" s="12" t="s">
        <v>273</v>
      </c>
      <c r="M312" s="12">
        <v>4</v>
      </c>
      <c r="N312" s="12" t="s">
        <v>550</v>
      </c>
      <c r="O312" s="12" t="s">
        <v>342</v>
      </c>
      <c r="P312" s="12" t="s">
        <v>276</v>
      </c>
      <c r="Q312" s="12" t="s">
        <v>356</v>
      </c>
      <c r="R312" s="12" t="s">
        <v>278</v>
      </c>
      <c r="S312" s="12" t="s">
        <v>278</v>
      </c>
      <c r="T312" s="12" t="s">
        <v>279</v>
      </c>
      <c r="U312" s="12" t="s">
        <v>280</v>
      </c>
      <c r="V312" s="12" t="s">
        <v>1482</v>
      </c>
      <c r="W312" s="12" t="s">
        <v>1482</v>
      </c>
      <c r="X312" s="12" t="s">
        <v>640</v>
      </c>
      <c r="Y312" s="12" t="s">
        <v>552</v>
      </c>
      <c r="Z312" s="12" t="s">
        <v>553</v>
      </c>
      <c r="AA312" s="12"/>
      <c r="AB312" s="12"/>
      <c r="AC312" s="15" t="s">
        <v>58</v>
      </c>
      <c r="AD312">
        <v>4</v>
      </c>
      <c r="AE312">
        <v>5</v>
      </c>
      <c r="AF312">
        <v>160</v>
      </c>
      <c r="AG312">
        <v>165</v>
      </c>
      <c r="AH312" t="s">
        <v>1576</v>
      </c>
      <c r="AI312">
        <v>40</v>
      </c>
    </row>
    <row r="313" spans="1:35">
      <c r="A313" t="str">
        <f t="shared" si="4"/>
        <v>130103300110109003</v>
      </c>
      <c r="B313" s="12" t="s">
        <v>546</v>
      </c>
      <c r="C313" s="12" t="s">
        <v>48</v>
      </c>
      <c r="D313" s="12" t="s">
        <v>107</v>
      </c>
      <c r="E313" s="12" t="s">
        <v>268</v>
      </c>
      <c r="F313" s="12" t="s">
        <v>51</v>
      </c>
      <c r="G313" s="12" t="s">
        <v>350</v>
      </c>
      <c r="H313" s="12" t="s">
        <v>282</v>
      </c>
      <c r="I313" s="12" t="s">
        <v>555</v>
      </c>
      <c r="J313" s="12" t="s">
        <v>826</v>
      </c>
      <c r="K313" s="12" t="s">
        <v>492</v>
      </c>
      <c r="L313" s="12" t="s">
        <v>273</v>
      </c>
      <c r="M313" s="12">
        <v>4</v>
      </c>
      <c r="N313" s="12" t="s">
        <v>550</v>
      </c>
      <c r="O313" s="12" t="s">
        <v>342</v>
      </c>
      <c r="P313" s="12" t="s">
        <v>276</v>
      </c>
      <c r="Q313" s="12" t="s">
        <v>356</v>
      </c>
      <c r="R313" s="12" t="s">
        <v>278</v>
      </c>
      <c r="S313" s="12" t="s">
        <v>278</v>
      </c>
      <c r="T313" s="12" t="s">
        <v>279</v>
      </c>
      <c r="U313" s="12" t="s">
        <v>280</v>
      </c>
      <c r="V313" s="12" t="s">
        <v>1482</v>
      </c>
      <c r="W313" s="12" t="s">
        <v>1482</v>
      </c>
      <c r="X313" s="12" t="s">
        <v>642</v>
      </c>
      <c r="Y313" s="12" t="s">
        <v>552</v>
      </c>
      <c r="Z313" s="12" t="s">
        <v>553</v>
      </c>
      <c r="AA313" s="12"/>
      <c r="AB313" s="12"/>
      <c r="AC313" s="15" t="s">
        <v>58</v>
      </c>
      <c r="AD313">
        <v>4</v>
      </c>
      <c r="AE313">
        <v>1</v>
      </c>
      <c r="AF313">
        <v>219</v>
      </c>
      <c r="AG313">
        <v>220</v>
      </c>
      <c r="AH313" t="s">
        <v>1620</v>
      </c>
      <c r="AI313">
        <v>54.75</v>
      </c>
    </row>
    <row r="314" spans="1:35">
      <c r="A314" t="str">
        <f t="shared" si="4"/>
        <v>130103300110109004</v>
      </c>
      <c r="B314" s="12" t="s">
        <v>546</v>
      </c>
      <c r="C314" s="12" t="s">
        <v>48</v>
      </c>
      <c r="D314" s="12" t="s">
        <v>107</v>
      </c>
      <c r="E314" s="12" t="s">
        <v>268</v>
      </c>
      <c r="F314" s="12" t="s">
        <v>53</v>
      </c>
      <c r="G314" s="12" t="s">
        <v>350</v>
      </c>
      <c r="H314" s="12" t="s">
        <v>282</v>
      </c>
      <c r="I314" s="12" t="s">
        <v>548</v>
      </c>
      <c r="J314" s="12" t="s">
        <v>827</v>
      </c>
      <c r="K314" s="12" t="s">
        <v>492</v>
      </c>
      <c r="L314" s="12" t="s">
        <v>273</v>
      </c>
      <c r="M314" s="12">
        <v>1</v>
      </c>
      <c r="N314" s="12" t="s">
        <v>550</v>
      </c>
      <c r="O314" s="12" t="s">
        <v>342</v>
      </c>
      <c r="P314" s="12" t="s">
        <v>276</v>
      </c>
      <c r="Q314" s="12" t="s">
        <v>356</v>
      </c>
      <c r="R314" s="12" t="s">
        <v>278</v>
      </c>
      <c r="S314" s="12" t="s">
        <v>278</v>
      </c>
      <c r="T314" s="12" t="s">
        <v>279</v>
      </c>
      <c r="U314" s="12" t="s">
        <v>280</v>
      </c>
      <c r="V314" s="12" t="s">
        <v>1482</v>
      </c>
      <c r="W314" s="12" t="s">
        <v>1482</v>
      </c>
      <c r="X314" s="12" t="s">
        <v>576</v>
      </c>
      <c r="Y314" s="12" t="s">
        <v>552</v>
      </c>
      <c r="Z314" s="12" t="s">
        <v>553</v>
      </c>
      <c r="AA314" s="12"/>
      <c r="AB314" s="12"/>
      <c r="AC314" s="15" t="s">
        <v>58</v>
      </c>
      <c r="AD314">
        <v>1</v>
      </c>
      <c r="AE314">
        <v>1</v>
      </c>
      <c r="AF314">
        <v>131</v>
      </c>
      <c r="AG314">
        <v>132</v>
      </c>
      <c r="AH314" t="s">
        <v>1719</v>
      </c>
      <c r="AI314">
        <v>131</v>
      </c>
    </row>
    <row r="315" spans="1:35">
      <c r="A315" t="str">
        <f t="shared" si="4"/>
        <v>130103300110109005</v>
      </c>
      <c r="B315" s="12" t="s">
        <v>546</v>
      </c>
      <c r="C315" s="12" t="s">
        <v>48</v>
      </c>
      <c r="D315" s="12" t="s">
        <v>107</v>
      </c>
      <c r="E315" s="12" t="s">
        <v>268</v>
      </c>
      <c r="F315" s="12" t="s">
        <v>56</v>
      </c>
      <c r="G315" s="12" t="s">
        <v>350</v>
      </c>
      <c r="H315" s="12" t="s">
        <v>282</v>
      </c>
      <c r="I315" s="12" t="s">
        <v>555</v>
      </c>
      <c r="J315" s="12" t="s">
        <v>828</v>
      </c>
      <c r="K315" s="12" t="s">
        <v>492</v>
      </c>
      <c r="L315" s="12" t="s">
        <v>273</v>
      </c>
      <c r="M315" s="12">
        <v>1</v>
      </c>
      <c r="N315" s="12" t="s">
        <v>578</v>
      </c>
      <c r="O315" s="12" t="s">
        <v>342</v>
      </c>
      <c r="P315" s="12" t="s">
        <v>276</v>
      </c>
      <c r="Q315" s="12" t="s">
        <v>356</v>
      </c>
      <c r="R315" s="12" t="s">
        <v>398</v>
      </c>
      <c r="S315" s="12" t="s">
        <v>1403</v>
      </c>
      <c r="T315" s="12" t="s">
        <v>279</v>
      </c>
      <c r="U315" s="12" t="s">
        <v>280</v>
      </c>
      <c r="V315" s="12" t="s">
        <v>1482</v>
      </c>
      <c r="W315" s="12" t="s">
        <v>1482</v>
      </c>
      <c r="X315" s="12" t="s">
        <v>579</v>
      </c>
      <c r="Y315" s="12" t="s">
        <v>552</v>
      </c>
      <c r="Z315" s="12" t="s">
        <v>553</v>
      </c>
      <c r="AA315" s="12"/>
      <c r="AB315" s="12"/>
      <c r="AC315" s="15" t="s">
        <v>58</v>
      </c>
      <c r="AD315">
        <v>1</v>
      </c>
      <c r="AE315">
        <v>0</v>
      </c>
      <c r="AF315">
        <v>7</v>
      </c>
      <c r="AG315">
        <v>7</v>
      </c>
      <c r="AH315" t="s">
        <v>1585</v>
      </c>
      <c r="AI315">
        <v>7</v>
      </c>
    </row>
    <row r="316" spans="1:35">
      <c r="A316" t="str">
        <f t="shared" si="4"/>
        <v>130103300110110001</v>
      </c>
      <c r="B316" s="12" t="s">
        <v>546</v>
      </c>
      <c r="C316" s="12" t="s">
        <v>48</v>
      </c>
      <c r="D316" s="12" t="s">
        <v>110</v>
      </c>
      <c r="E316" s="12" t="s">
        <v>268</v>
      </c>
      <c r="F316" s="12" t="s">
        <v>49</v>
      </c>
      <c r="G316" s="12" t="s">
        <v>350</v>
      </c>
      <c r="H316" s="12" t="s">
        <v>282</v>
      </c>
      <c r="I316" s="12" t="s">
        <v>555</v>
      </c>
      <c r="J316" s="12" t="s">
        <v>829</v>
      </c>
      <c r="K316" s="12" t="s">
        <v>492</v>
      </c>
      <c r="L316" s="12" t="s">
        <v>273</v>
      </c>
      <c r="M316" s="12">
        <v>1</v>
      </c>
      <c r="N316" s="12" t="s">
        <v>550</v>
      </c>
      <c r="O316" s="12" t="s">
        <v>342</v>
      </c>
      <c r="P316" s="12" t="s">
        <v>276</v>
      </c>
      <c r="Q316" s="12" t="s">
        <v>356</v>
      </c>
      <c r="R316" s="12" t="s">
        <v>278</v>
      </c>
      <c r="S316" s="12" t="s">
        <v>278</v>
      </c>
      <c r="T316" s="12" t="s">
        <v>279</v>
      </c>
      <c r="U316" s="12" t="s">
        <v>280</v>
      </c>
      <c r="V316" s="12" t="s">
        <v>1483</v>
      </c>
      <c r="W316" s="12" t="s">
        <v>1483</v>
      </c>
      <c r="X316" s="12" t="s">
        <v>557</v>
      </c>
      <c r="Y316" s="12" t="s">
        <v>552</v>
      </c>
      <c r="Z316" s="12" t="s">
        <v>553</v>
      </c>
      <c r="AA316" s="12"/>
      <c r="AB316" s="12"/>
      <c r="AC316" s="15" t="s">
        <v>58</v>
      </c>
      <c r="AD316">
        <v>1</v>
      </c>
      <c r="AE316">
        <v>0</v>
      </c>
      <c r="AF316">
        <v>25</v>
      </c>
      <c r="AG316">
        <v>25</v>
      </c>
      <c r="AH316" t="s">
        <v>1587</v>
      </c>
      <c r="AI316">
        <v>25</v>
      </c>
    </row>
    <row r="317" spans="1:35">
      <c r="A317" t="str">
        <f t="shared" si="4"/>
        <v>130103300110110002</v>
      </c>
      <c r="B317" s="12" t="s">
        <v>546</v>
      </c>
      <c r="C317" s="12" t="s">
        <v>48</v>
      </c>
      <c r="D317" s="12" t="s">
        <v>110</v>
      </c>
      <c r="E317" s="12" t="s">
        <v>268</v>
      </c>
      <c r="F317" s="12" t="s">
        <v>50</v>
      </c>
      <c r="G317" s="12" t="s">
        <v>350</v>
      </c>
      <c r="H317" s="12" t="s">
        <v>282</v>
      </c>
      <c r="I317" s="12" t="s">
        <v>555</v>
      </c>
      <c r="J317" s="12" t="s">
        <v>830</v>
      </c>
      <c r="K317" s="12" t="s">
        <v>492</v>
      </c>
      <c r="L317" s="12" t="s">
        <v>273</v>
      </c>
      <c r="M317" s="12">
        <v>1</v>
      </c>
      <c r="N317" s="12" t="s">
        <v>550</v>
      </c>
      <c r="O317" s="12" t="s">
        <v>342</v>
      </c>
      <c r="P317" s="12" t="s">
        <v>276</v>
      </c>
      <c r="Q317" s="12" t="s">
        <v>356</v>
      </c>
      <c r="R317" s="12" t="s">
        <v>278</v>
      </c>
      <c r="S317" s="12" t="s">
        <v>278</v>
      </c>
      <c r="T317" s="12" t="s">
        <v>279</v>
      </c>
      <c r="U317" s="12" t="s">
        <v>280</v>
      </c>
      <c r="V317" s="12" t="s">
        <v>1483</v>
      </c>
      <c r="W317" s="12" t="s">
        <v>1483</v>
      </c>
      <c r="X317" s="12" t="s">
        <v>559</v>
      </c>
      <c r="Y317" s="12" t="s">
        <v>552</v>
      </c>
      <c r="Z317" s="12" t="s">
        <v>553</v>
      </c>
      <c r="AA317" s="12"/>
      <c r="AB317" s="12"/>
      <c r="AC317" s="15" t="s">
        <v>58</v>
      </c>
      <c r="AD317">
        <v>1</v>
      </c>
      <c r="AE317">
        <v>1</v>
      </c>
      <c r="AF317">
        <v>29</v>
      </c>
      <c r="AG317">
        <v>30</v>
      </c>
      <c r="AH317" t="s">
        <v>1598</v>
      </c>
      <c r="AI317">
        <v>29</v>
      </c>
    </row>
    <row r="318" spans="1:35">
      <c r="A318" t="str">
        <f t="shared" si="4"/>
        <v>130103300110111001</v>
      </c>
      <c r="B318" s="12" t="s">
        <v>546</v>
      </c>
      <c r="C318" s="12" t="s">
        <v>48</v>
      </c>
      <c r="D318" s="12" t="s">
        <v>101</v>
      </c>
      <c r="E318" s="12" t="s">
        <v>268</v>
      </c>
      <c r="F318" s="12" t="s">
        <v>49</v>
      </c>
      <c r="G318" s="12" t="s">
        <v>350</v>
      </c>
      <c r="H318" s="12" t="s">
        <v>282</v>
      </c>
      <c r="I318" s="12" t="s">
        <v>555</v>
      </c>
      <c r="J318" s="12" t="s">
        <v>831</v>
      </c>
      <c r="K318" s="12" t="s">
        <v>492</v>
      </c>
      <c r="L318" s="12" t="s">
        <v>273</v>
      </c>
      <c r="M318" s="12">
        <v>2</v>
      </c>
      <c r="N318" s="12" t="s">
        <v>550</v>
      </c>
      <c r="O318" s="12" t="s">
        <v>342</v>
      </c>
      <c r="P318" s="12" t="s">
        <v>276</v>
      </c>
      <c r="Q318" s="12" t="s">
        <v>356</v>
      </c>
      <c r="R318" s="12" t="s">
        <v>278</v>
      </c>
      <c r="S318" s="12" t="s">
        <v>278</v>
      </c>
      <c r="T318" s="12" t="s">
        <v>279</v>
      </c>
      <c r="U318" s="12" t="s">
        <v>280</v>
      </c>
      <c r="V318" s="12" t="s">
        <v>1484</v>
      </c>
      <c r="W318" s="12" t="s">
        <v>1484</v>
      </c>
      <c r="X318" s="12" t="s">
        <v>557</v>
      </c>
      <c r="Y318" s="12" t="s">
        <v>552</v>
      </c>
      <c r="Z318" s="12" t="s">
        <v>553</v>
      </c>
      <c r="AA318" s="12"/>
      <c r="AB318" s="12"/>
      <c r="AC318" s="15" t="s">
        <v>58</v>
      </c>
      <c r="AD318">
        <v>2</v>
      </c>
      <c r="AE318">
        <v>1</v>
      </c>
      <c r="AF318">
        <v>36</v>
      </c>
      <c r="AG318">
        <v>37</v>
      </c>
      <c r="AH318" t="s">
        <v>1583</v>
      </c>
      <c r="AI318">
        <v>18</v>
      </c>
    </row>
    <row r="319" spans="1:35">
      <c r="A319" t="str">
        <f t="shared" si="4"/>
        <v>130103300110111002</v>
      </c>
      <c r="B319" s="12" t="s">
        <v>546</v>
      </c>
      <c r="C319" s="12" t="s">
        <v>48</v>
      </c>
      <c r="D319" s="12" t="s">
        <v>101</v>
      </c>
      <c r="E319" s="12" t="s">
        <v>268</v>
      </c>
      <c r="F319" s="12" t="s">
        <v>50</v>
      </c>
      <c r="G319" s="12" t="s">
        <v>350</v>
      </c>
      <c r="H319" s="12" t="s">
        <v>282</v>
      </c>
      <c r="I319" s="12" t="s">
        <v>555</v>
      </c>
      <c r="J319" s="12" t="s">
        <v>832</v>
      </c>
      <c r="K319" s="12" t="s">
        <v>492</v>
      </c>
      <c r="L319" s="12" t="s">
        <v>273</v>
      </c>
      <c r="M319" s="12">
        <v>2</v>
      </c>
      <c r="N319" s="12" t="s">
        <v>550</v>
      </c>
      <c r="O319" s="12" t="s">
        <v>342</v>
      </c>
      <c r="P319" s="12" t="s">
        <v>276</v>
      </c>
      <c r="Q319" s="12" t="s">
        <v>356</v>
      </c>
      <c r="R319" s="12" t="s">
        <v>278</v>
      </c>
      <c r="S319" s="12" t="s">
        <v>278</v>
      </c>
      <c r="T319" s="12" t="s">
        <v>279</v>
      </c>
      <c r="U319" s="12" t="s">
        <v>280</v>
      </c>
      <c r="V319" s="12" t="s">
        <v>1484</v>
      </c>
      <c r="W319" s="12" t="s">
        <v>1484</v>
      </c>
      <c r="X319" s="12" t="s">
        <v>559</v>
      </c>
      <c r="Y319" s="12" t="s">
        <v>552</v>
      </c>
      <c r="Z319" s="12" t="s">
        <v>553</v>
      </c>
      <c r="AA319" s="12"/>
      <c r="AB319" s="12"/>
      <c r="AC319" s="15" t="s">
        <v>58</v>
      </c>
      <c r="AD319">
        <v>2</v>
      </c>
      <c r="AE319">
        <v>1</v>
      </c>
      <c r="AF319">
        <v>48</v>
      </c>
      <c r="AG319">
        <v>49</v>
      </c>
      <c r="AH319" t="s">
        <v>1604</v>
      </c>
      <c r="AI319">
        <v>24</v>
      </c>
    </row>
    <row r="320" spans="1:35">
      <c r="A320" t="str">
        <f t="shared" si="4"/>
        <v>130103300110112001</v>
      </c>
      <c r="B320" s="12" t="s">
        <v>546</v>
      </c>
      <c r="C320" s="12" t="s">
        <v>48</v>
      </c>
      <c r="D320" s="12" t="s">
        <v>133</v>
      </c>
      <c r="E320" s="12" t="s">
        <v>268</v>
      </c>
      <c r="F320" s="12" t="s">
        <v>49</v>
      </c>
      <c r="G320" s="12" t="s">
        <v>350</v>
      </c>
      <c r="H320" s="12" t="s">
        <v>282</v>
      </c>
      <c r="I320" s="12" t="s">
        <v>555</v>
      </c>
      <c r="J320" s="12" t="s">
        <v>833</v>
      </c>
      <c r="K320" s="12" t="s">
        <v>492</v>
      </c>
      <c r="L320" s="12" t="s">
        <v>273</v>
      </c>
      <c r="M320" s="12">
        <v>1</v>
      </c>
      <c r="N320" s="12" t="s">
        <v>550</v>
      </c>
      <c r="O320" s="12" t="s">
        <v>342</v>
      </c>
      <c r="P320" s="12" t="s">
        <v>276</v>
      </c>
      <c r="Q320" s="12" t="s">
        <v>356</v>
      </c>
      <c r="R320" s="12" t="s">
        <v>278</v>
      </c>
      <c r="S320" s="12" t="s">
        <v>278</v>
      </c>
      <c r="T320" s="12" t="s">
        <v>279</v>
      </c>
      <c r="U320" s="12" t="s">
        <v>280</v>
      </c>
      <c r="V320" s="12" t="s">
        <v>1485</v>
      </c>
      <c r="W320" s="12" t="s">
        <v>1485</v>
      </c>
      <c r="X320" s="12" t="s">
        <v>557</v>
      </c>
      <c r="Y320" s="12" t="s">
        <v>552</v>
      </c>
      <c r="Z320" s="12" t="s">
        <v>553</v>
      </c>
      <c r="AA320" s="12"/>
      <c r="AB320" s="12"/>
      <c r="AC320" s="15" t="s">
        <v>58</v>
      </c>
      <c r="AD320">
        <v>1</v>
      </c>
      <c r="AE320">
        <v>0</v>
      </c>
      <c r="AF320">
        <v>28</v>
      </c>
      <c r="AG320">
        <v>28</v>
      </c>
      <c r="AH320" t="s">
        <v>1578</v>
      </c>
      <c r="AI320">
        <v>28</v>
      </c>
    </row>
    <row r="321" spans="1:35">
      <c r="A321" t="str">
        <f t="shared" si="4"/>
        <v>130103300110112002</v>
      </c>
      <c r="B321" s="12" t="s">
        <v>546</v>
      </c>
      <c r="C321" s="12" t="s">
        <v>48</v>
      </c>
      <c r="D321" s="12" t="s">
        <v>133</v>
      </c>
      <c r="E321" s="12" t="s">
        <v>268</v>
      </c>
      <c r="F321" s="12" t="s">
        <v>50</v>
      </c>
      <c r="G321" s="12" t="s">
        <v>350</v>
      </c>
      <c r="H321" s="12" t="s">
        <v>282</v>
      </c>
      <c r="I321" s="12" t="s">
        <v>555</v>
      </c>
      <c r="J321" s="12" t="s">
        <v>834</v>
      </c>
      <c r="K321" s="12" t="s">
        <v>492</v>
      </c>
      <c r="L321" s="12" t="s">
        <v>273</v>
      </c>
      <c r="M321" s="12">
        <v>1</v>
      </c>
      <c r="N321" s="12" t="s">
        <v>550</v>
      </c>
      <c r="O321" s="12" t="s">
        <v>342</v>
      </c>
      <c r="P321" s="12" t="s">
        <v>276</v>
      </c>
      <c r="Q321" s="12" t="s">
        <v>356</v>
      </c>
      <c r="R321" s="12" t="s">
        <v>278</v>
      </c>
      <c r="S321" s="12" t="s">
        <v>278</v>
      </c>
      <c r="T321" s="12" t="s">
        <v>279</v>
      </c>
      <c r="U321" s="12" t="s">
        <v>280</v>
      </c>
      <c r="V321" s="12" t="s">
        <v>1485</v>
      </c>
      <c r="W321" s="12" t="s">
        <v>1485</v>
      </c>
      <c r="X321" s="12" t="s">
        <v>559</v>
      </c>
      <c r="Y321" s="12" t="s">
        <v>552</v>
      </c>
      <c r="Z321" s="12" t="s">
        <v>553</v>
      </c>
      <c r="AA321" s="12"/>
      <c r="AB321" s="12"/>
      <c r="AC321" s="15" t="s">
        <v>58</v>
      </c>
      <c r="AD321">
        <v>1</v>
      </c>
      <c r="AE321">
        <v>1</v>
      </c>
      <c r="AF321">
        <v>25</v>
      </c>
      <c r="AG321">
        <v>26</v>
      </c>
      <c r="AH321" t="s">
        <v>1587</v>
      </c>
      <c r="AI321">
        <v>25</v>
      </c>
    </row>
    <row r="322" spans="1:35">
      <c r="A322" t="str">
        <f t="shared" si="4"/>
        <v>130103300110113001</v>
      </c>
      <c r="B322" s="12" t="s">
        <v>546</v>
      </c>
      <c r="C322" s="12" t="s">
        <v>48</v>
      </c>
      <c r="D322" s="12" t="s">
        <v>145</v>
      </c>
      <c r="E322" s="12" t="s">
        <v>268</v>
      </c>
      <c r="F322" s="12" t="s">
        <v>49</v>
      </c>
      <c r="G322" s="12" t="s">
        <v>350</v>
      </c>
      <c r="H322" s="12" t="s">
        <v>282</v>
      </c>
      <c r="I322" s="12" t="s">
        <v>555</v>
      </c>
      <c r="J322" s="12" t="s">
        <v>835</v>
      </c>
      <c r="K322" s="12" t="s">
        <v>492</v>
      </c>
      <c r="L322" s="12" t="s">
        <v>273</v>
      </c>
      <c r="M322" s="12">
        <v>1</v>
      </c>
      <c r="N322" s="12" t="s">
        <v>550</v>
      </c>
      <c r="O322" s="12" t="s">
        <v>342</v>
      </c>
      <c r="P322" s="12" t="s">
        <v>276</v>
      </c>
      <c r="Q322" s="12" t="s">
        <v>356</v>
      </c>
      <c r="R322" s="12" t="s">
        <v>278</v>
      </c>
      <c r="S322" s="12" t="s">
        <v>278</v>
      </c>
      <c r="T322" s="12" t="s">
        <v>279</v>
      </c>
      <c r="U322" s="12" t="s">
        <v>280</v>
      </c>
      <c r="V322" s="12" t="s">
        <v>1486</v>
      </c>
      <c r="W322" s="12" t="s">
        <v>1486</v>
      </c>
      <c r="X322" s="12" t="s">
        <v>617</v>
      </c>
      <c r="Y322" s="12" t="s">
        <v>552</v>
      </c>
      <c r="Z322" s="12" t="s">
        <v>553</v>
      </c>
      <c r="AA322" s="12"/>
      <c r="AB322" s="12"/>
      <c r="AC322" s="15" t="s">
        <v>58</v>
      </c>
      <c r="AD322">
        <v>1</v>
      </c>
      <c r="AE322">
        <v>1</v>
      </c>
      <c r="AF322">
        <v>61</v>
      </c>
      <c r="AG322">
        <v>62</v>
      </c>
      <c r="AH322" t="s">
        <v>1594</v>
      </c>
      <c r="AI322">
        <v>61</v>
      </c>
    </row>
    <row r="323" spans="1:35">
      <c r="A323" t="str">
        <f t="shared" ref="A323:A386" si="5">B323&amp;J323</f>
        <v>130103300110113002</v>
      </c>
      <c r="B323" s="12" t="s">
        <v>546</v>
      </c>
      <c r="C323" s="12" t="s">
        <v>48</v>
      </c>
      <c r="D323" s="12" t="s">
        <v>145</v>
      </c>
      <c r="E323" s="12" t="s">
        <v>268</v>
      </c>
      <c r="F323" s="12" t="s">
        <v>50</v>
      </c>
      <c r="G323" s="12" t="s">
        <v>350</v>
      </c>
      <c r="H323" s="12" t="s">
        <v>282</v>
      </c>
      <c r="I323" s="12" t="s">
        <v>548</v>
      </c>
      <c r="J323" s="12" t="s">
        <v>836</v>
      </c>
      <c r="K323" s="12" t="s">
        <v>492</v>
      </c>
      <c r="L323" s="12" t="s">
        <v>273</v>
      </c>
      <c r="M323" s="12">
        <v>1</v>
      </c>
      <c r="N323" s="12" t="s">
        <v>550</v>
      </c>
      <c r="O323" s="12" t="s">
        <v>342</v>
      </c>
      <c r="P323" s="12" t="s">
        <v>276</v>
      </c>
      <c r="Q323" s="12" t="s">
        <v>356</v>
      </c>
      <c r="R323" s="12" t="s">
        <v>278</v>
      </c>
      <c r="S323" s="12" t="s">
        <v>278</v>
      </c>
      <c r="T323" s="12" t="s">
        <v>279</v>
      </c>
      <c r="U323" s="12" t="s">
        <v>280</v>
      </c>
      <c r="V323" s="12" t="s">
        <v>1486</v>
      </c>
      <c r="W323" s="12" t="s">
        <v>1486</v>
      </c>
      <c r="X323" s="12" t="s">
        <v>576</v>
      </c>
      <c r="Y323" s="12" t="s">
        <v>552</v>
      </c>
      <c r="Z323" s="12" t="s">
        <v>553</v>
      </c>
      <c r="AA323" s="12"/>
      <c r="AB323" s="12"/>
      <c r="AC323" s="15" t="s">
        <v>58</v>
      </c>
      <c r="AD323">
        <v>1</v>
      </c>
      <c r="AE323">
        <v>3</v>
      </c>
      <c r="AF323">
        <v>137</v>
      </c>
      <c r="AG323">
        <v>140</v>
      </c>
      <c r="AH323" t="s">
        <v>1659</v>
      </c>
      <c r="AI323">
        <v>137</v>
      </c>
    </row>
    <row r="324" spans="1:35">
      <c r="A324" t="str">
        <f t="shared" si="5"/>
        <v>130103300110114001</v>
      </c>
      <c r="B324" s="12" t="s">
        <v>546</v>
      </c>
      <c r="C324" s="12" t="s">
        <v>48</v>
      </c>
      <c r="D324" s="12" t="s">
        <v>117</v>
      </c>
      <c r="E324" s="12" t="s">
        <v>268</v>
      </c>
      <c r="F324" s="12" t="s">
        <v>49</v>
      </c>
      <c r="G324" s="12" t="s">
        <v>350</v>
      </c>
      <c r="H324" s="12" t="s">
        <v>282</v>
      </c>
      <c r="I324" s="12" t="s">
        <v>555</v>
      </c>
      <c r="J324" s="12" t="s">
        <v>837</v>
      </c>
      <c r="K324" s="12" t="s">
        <v>492</v>
      </c>
      <c r="L324" s="12" t="s">
        <v>273</v>
      </c>
      <c r="M324" s="12">
        <v>2</v>
      </c>
      <c r="N324" s="12" t="s">
        <v>550</v>
      </c>
      <c r="O324" s="12" t="s">
        <v>342</v>
      </c>
      <c r="P324" s="12" t="s">
        <v>276</v>
      </c>
      <c r="Q324" s="12" t="s">
        <v>356</v>
      </c>
      <c r="R324" s="12" t="s">
        <v>278</v>
      </c>
      <c r="S324" s="12" t="s">
        <v>278</v>
      </c>
      <c r="T324" s="12" t="s">
        <v>279</v>
      </c>
      <c r="U324" s="12" t="s">
        <v>280</v>
      </c>
      <c r="V324" s="12" t="s">
        <v>1487</v>
      </c>
      <c r="W324" s="12" t="s">
        <v>1487</v>
      </c>
      <c r="X324" s="12" t="s">
        <v>640</v>
      </c>
      <c r="Y324" s="12" t="s">
        <v>552</v>
      </c>
      <c r="Z324" s="12" t="s">
        <v>553</v>
      </c>
      <c r="AA324" s="12"/>
      <c r="AB324" s="12"/>
      <c r="AC324" s="15" t="s">
        <v>58</v>
      </c>
      <c r="AD324">
        <v>2</v>
      </c>
      <c r="AE324">
        <v>5</v>
      </c>
      <c r="AF324">
        <v>81</v>
      </c>
      <c r="AG324">
        <v>86</v>
      </c>
      <c r="AH324" t="s">
        <v>1572</v>
      </c>
      <c r="AI324">
        <v>40.5</v>
      </c>
    </row>
    <row r="325" spans="1:35">
      <c r="A325" t="str">
        <f t="shared" si="5"/>
        <v>130103300110114002</v>
      </c>
      <c r="B325" s="12" t="s">
        <v>546</v>
      </c>
      <c r="C325" s="12" t="s">
        <v>48</v>
      </c>
      <c r="D325" s="12" t="s">
        <v>117</v>
      </c>
      <c r="E325" s="12" t="s">
        <v>268</v>
      </c>
      <c r="F325" s="12" t="s">
        <v>50</v>
      </c>
      <c r="G325" s="12" t="s">
        <v>350</v>
      </c>
      <c r="H325" s="12" t="s">
        <v>282</v>
      </c>
      <c r="I325" s="12" t="s">
        <v>555</v>
      </c>
      <c r="J325" s="12" t="s">
        <v>838</v>
      </c>
      <c r="K325" s="12" t="s">
        <v>492</v>
      </c>
      <c r="L325" s="12" t="s">
        <v>273</v>
      </c>
      <c r="M325" s="12">
        <v>2</v>
      </c>
      <c r="N325" s="12" t="s">
        <v>550</v>
      </c>
      <c r="O325" s="12" t="s">
        <v>342</v>
      </c>
      <c r="P325" s="12" t="s">
        <v>276</v>
      </c>
      <c r="Q325" s="12" t="s">
        <v>356</v>
      </c>
      <c r="R325" s="12" t="s">
        <v>278</v>
      </c>
      <c r="S325" s="12" t="s">
        <v>278</v>
      </c>
      <c r="T325" s="12" t="s">
        <v>279</v>
      </c>
      <c r="U325" s="12" t="s">
        <v>280</v>
      </c>
      <c r="V325" s="12" t="s">
        <v>1487</v>
      </c>
      <c r="W325" s="12" t="s">
        <v>1487</v>
      </c>
      <c r="X325" s="12" t="s">
        <v>642</v>
      </c>
      <c r="Y325" s="12" t="s">
        <v>552</v>
      </c>
      <c r="Z325" s="12" t="s">
        <v>553</v>
      </c>
      <c r="AA325" s="12"/>
      <c r="AB325" s="12"/>
      <c r="AC325" s="15" t="s">
        <v>58</v>
      </c>
      <c r="AD325">
        <v>2</v>
      </c>
      <c r="AE325">
        <v>2</v>
      </c>
      <c r="AF325">
        <v>123</v>
      </c>
      <c r="AG325">
        <v>125</v>
      </c>
      <c r="AH325" t="s">
        <v>1602</v>
      </c>
      <c r="AI325">
        <v>61.5</v>
      </c>
    </row>
    <row r="326" spans="1:35">
      <c r="A326" t="str">
        <f t="shared" si="5"/>
        <v>130103300110114003</v>
      </c>
      <c r="B326" s="12" t="s">
        <v>546</v>
      </c>
      <c r="C326" s="12" t="s">
        <v>48</v>
      </c>
      <c r="D326" s="12" t="s">
        <v>117</v>
      </c>
      <c r="E326" s="12" t="s">
        <v>268</v>
      </c>
      <c r="F326" s="12" t="s">
        <v>51</v>
      </c>
      <c r="G326" s="12" t="s">
        <v>350</v>
      </c>
      <c r="H326" s="12" t="s">
        <v>282</v>
      </c>
      <c r="I326" s="12" t="s">
        <v>548</v>
      </c>
      <c r="J326" s="12" t="s">
        <v>839</v>
      </c>
      <c r="K326" s="12" t="s">
        <v>492</v>
      </c>
      <c r="L326" s="12" t="s">
        <v>273</v>
      </c>
      <c r="M326" s="12">
        <v>1</v>
      </c>
      <c r="N326" s="12" t="s">
        <v>550</v>
      </c>
      <c r="O326" s="12" t="s">
        <v>342</v>
      </c>
      <c r="P326" s="12" t="s">
        <v>276</v>
      </c>
      <c r="Q326" s="12" t="s">
        <v>356</v>
      </c>
      <c r="R326" s="12" t="s">
        <v>278</v>
      </c>
      <c r="S326" s="12" t="s">
        <v>278</v>
      </c>
      <c r="T326" s="12" t="s">
        <v>279</v>
      </c>
      <c r="U326" s="12" t="s">
        <v>280</v>
      </c>
      <c r="V326" s="12" t="s">
        <v>1487</v>
      </c>
      <c r="W326" s="12" t="s">
        <v>1487</v>
      </c>
      <c r="X326" s="12" t="s">
        <v>704</v>
      </c>
      <c r="Y326" s="12" t="s">
        <v>552</v>
      </c>
      <c r="Z326" s="12" t="s">
        <v>553</v>
      </c>
      <c r="AA326" s="12"/>
      <c r="AB326" s="12"/>
      <c r="AC326" s="15" t="s">
        <v>58</v>
      </c>
      <c r="AD326">
        <v>1</v>
      </c>
      <c r="AE326">
        <v>0</v>
      </c>
      <c r="AF326">
        <v>133</v>
      </c>
      <c r="AG326">
        <v>133</v>
      </c>
      <c r="AH326" t="s">
        <v>1720</v>
      </c>
      <c r="AI326">
        <v>133</v>
      </c>
    </row>
    <row r="327" spans="1:35">
      <c r="A327" t="str">
        <f t="shared" si="5"/>
        <v>130103300110114004</v>
      </c>
      <c r="B327" s="12" t="s">
        <v>546</v>
      </c>
      <c r="C327" s="12" t="s">
        <v>48</v>
      </c>
      <c r="D327" s="12" t="s">
        <v>117</v>
      </c>
      <c r="E327" s="12" t="s">
        <v>268</v>
      </c>
      <c r="F327" s="12" t="s">
        <v>53</v>
      </c>
      <c r="G327" s="12" t="s">
        <v>350</v>
      </c>
      <c r="H327" s="12" t="s">
        <v>282</v>
      </c>
      <c r="I327" s="12" t="s">
        <v>548</v>
      </c>
      <c r="J327" s="12" t="s">
        <v>840</v>
      </c>
      <c r="K327" s="12" t="s">
        <v>492</v>
      </c>
      <c r="L327" s="12" t="s">
        <v>273</v>
      </c>
      <c r="M327" s="12">
        <v>1</v>
      </c>
      <c r="N327" s="12" t="s">
        <v>550</v>
      </c>
      <c r="O327" s="12" t="s">
        <v>342</v>
      </c>
      <c r="P327" s="12" t="s">
        <v>276</v>
      </c>
      <c r="Q327" s="12" t="s">
        <v>356</v>
      </c>
      <c r="R327" s="12" t="s">
        <v>278</v>
      </c>
      <c r="S327" s="12" t="s">
        <v>278</v>
      </c>
      <c r="T327" s="12" t="s">
        <v>279</v>
      </c>
      <c r="U327" s="12" t="s">
        <v>280</v>
      </c>
      <c r="V327" s="12" t="s">
        <v>1487</v>
      </c>
      <c r="W327" s="12" t="s">
        <v>1487</v>
      </c>
      <c r="X327" s="12" t="s">
        <v>706</v>
      </c>
      <c r="Y327" s="12" t="s">
        <v>552</v>
      </c>
      <c r="Z327" s="12" t="s">
        <v>553</v>
      </c>
      <c r="AA327" s="12"/>
      <c r="AB327" s="12"/>
      <c r="AC327" s="15" t="s">
        <v>58</v>
      </c>
      <c r="AD327">
        <v>1</v>
      </c>
      <c r="AE327">
        <v>1</v>
      </c>
      <c r="AF327">
        <v>136</v>
      </c>
      <c r="AG327">
        <v>137</v>
      </c>
      <c r="AH327" t="s">
        <v>1721</v>
      </c>
      <c r="AI327">
        <v>136</v>
      </c>
    </row>
    <row r="328" spans="1:35">
      <c r="A328" t="str">
        <f t="shared" si="5"/>
        <v>130103300110114005</v>
      </c>
      <c r="B328" s="12" t="s">
        <v>546</v>
      </c>
      <c r="C328" s="12" t="s">
        <v>48</v>
      </c>
      <c r="D328" s="12" t="s">
        <v>117</v>
      </c>
      <c r="E328" s="12" t="s">
        <v>268</v>
      </c>
      <c r="F328" s="12" t="s">
        <v>56</v>
      </c>
      <c r="G328" s="12" t="s">
        <v>350</v>
      </c>
      <c r="H328" s="12" t="s">
        <v>282</v>
      </c>
      <c r="I328" s="12" t="s">
        <v>555</v>
      </c>
      <c r="J328" s="12" t="s">
        <v>841</v>
      </c>
      <c r="K328" s="12" t="s">
        <v>492</v>
      </c>
      <c r="L328" s="12" t="s">
        <v>273</v>
      </c>
      <c r="M328" s="12">
        <v>2</v>
      </c>
      <c r="N328" s="12" t="s">
        <v>578</v>
      </c>
      <c r="O328" s="12" t="s">
        <v>342</v>
      </c>
      <c r="P328" s="12" t="s">
        <v>276</v>
      </c>
      <c r="Q328" s="12" t="s">
        <v>356</v>
      </c>
      <c r="R328" s="12" t="s">
        <v>398</v>
      </c>
      <c r="S328" s="12" t="s">
        <v>1403</v>
      </c>
      <c r="T328" s="12" t="s">
        <v>279</v>
      </c>
      <c r="U328" s="12" t="s">
        <v>280</v>
      </c>
      <c r="V328" s="12" t="s">
        <v>1487</v>
      </c>
      <c r="W328" s="12" t="s">
        <v>1487</v>
      </c>
      <c r="X328" s="12" t="s">
        <v>579</v>
      </c>
      <c r="Y328" s="12" t="s">
        <v>552</v>
      </c>
      <c r="Z328" s="12" t="s">
        <v>553</v>
      </c>
      <c r="AA328" s="12"/>
      <c r="AB328" s="12"/>
      <c r="AC328" s="15" t="s">
        <v>58</v>
      </c>
      <c r="AD328">
        <v>2</v>
      </c>
      <c r="AE328">
        <v>0</v>
      </c>
      <c r="AF328">
        <v>17</v>
      </c>
      <c r="AG328">
        <v>17</v>
      </c>
      <c r="AH328" t="s">
        <v>1573</v>
      </c>
      <c r="AI328">
        <v>8.5</v>
      </c>
    </row>
    <row r="329" spans="1:35">
      <c r="A329" t="str">
        <f t="shared" si="5"/>
        <v>130103300110115001</v>
      </c>
      <c r="B329" s="12" t="s">
        <v>546</v>
      </c>
      <c r="C329" s="12" t="s">
        <v>48</v>
      </c>
      <c r="D329" s="12" t="s">
        <v>122</v>
      </c>
      <c r="E329" s="12" t="s">
        <v>268</v>
      </c>
      <c r="F329" s="12" t="s">
        <v>49</v>
      </c>
      <c r="G329" s="12" t="s">
        <v>350</v>
      </c>
      <c r="H329" s="12" t="s">
        <v>282</v>
      </c>
      <c r="I329" s="12" t="s">
        <v>555</v>
      </c>
      <c r="J329" s="12" t="s">
        <v>842</v>
      </c>
      <c r="K329" s="12" t="s">
        <v>492</v>
      </c>
      <c r="L329" s="12" t="s">
        <v>273</v>
      </c>
      <c r="M329" s="12">
        <v>4</v>
      </c>
      <c r="N329" s="12" t="s">
        <v>550</v>
      </c>
      <c r="O329" s="12" t="s">
        <v>342</v>
      </c>
      <c r="P329" s="12" t="s">
        <v>276</v>
      </c>
      <c r="Q329" s="12" t="s">
        <v>356</v>
      </c>
      <c r="R329" s="12" t="s">
        <v>278</v>
      </c>
      <c r="S329" s="12" t="s">
        <v>278</v>
      </c>
      <c r="T329" s="12" t="s">
        <v>279</v>
      </c>
      <c r="U329" s="12" t="s">
        <v>280</v>
      </c>
      <c r="V329" s="12" t="s">
        <v>1488</v>
      </c>
      <c r="W329" s="12" t="s">
        <v>1488</v>
      </c>
      <c r="X329" s="12" t="s">
        <v>557</v>
      </c>
      <c r="Y329" s="12" t="s">
        <v>552</v>
      </c>
      <c r="Z329" s="12" t="s">
        <v>553</v>
      </c>
      <c r="AA329" s="12"/>
      <c r="AB329" s="12"/>
      <c r="AC329" s="15" t="s">
        <v>58</v>
      </c>
      <c r="AD329">
        <v>4</v>
      </c>
      <c r="AE329">
        <v>0</v>
      </c>
      <c r="AF329">
        <v>86</v>
      </c>
      <c r="AG329">
        <v>86</v>
      </c>
      <c r="AH329" t="s">
        <v>1574</v>
      </c>
      <c r="AI329">
        <v>21.5</v>
      </c>
    </row>
    <row r="330" spans="1:35">
      <c r="A330" t="str">
        <f t="shared" si="5"/>
        <v>130103300110115002</v>
      </c>
      <c r="B330" s="12" t="s">
        <v>546</v>
      </c>
      <c r="C330" s="12" t="s">
        <v>48</v>
      </c>
      <c r="D330" s="12" t="s">
        <v>122</v>
      </c>
      <c r="E330" s="12" t="s">
        <v>268</v>
      </c>
      <c r="F330" s="12" t="s">
        <v>50</v>
      </c>
      <c r="G330" s="12" t="s">
        <v>350</v>
      </c>
      <c r="H330" s="12" t="s">
        <v>282</v>
      </c>
      <c r="I330" s="12" t="s">
        <v>555</v>
      </c>
      <c r="J330" s="12" t="s">
        <v>843</v>
      </c>
      <c r="K330" s="12" t="s">
        <v>492</v>
      </c>
      <c r="L330" s="12" t="s">
        <v>273</v>
      </c>
      <c r="M330" s="12">
        <v>4</v>
      </c>
      <c r="N330" s="12" t="s">
        <v>550</v>
      </c>
      <c r="O330" s="12" t="s">
        <v>342</v>
      </c>
      <c r="P330" s="12" t="s">
        <v>276</v>
      </c>
      <c r="Q330" s="12" t="s">
        <v>356</v>
      </c>
      <c r="R330" s="12" t="s">
        <v>278</v>
      </c>
      <c r="S330" s="12" t="s">
        <v>278</v>
      </c>
      <c r="T330" s="12" t="s">
        <v>279</v>
      </c>
      <c r="U330" s="12" t="s">
        <v>280</v>
      </c>
      <c r="V330" s="12" t="s">
        <v>1488</v>
      </c>
      <c r="W330" s="12" t="s">
        <v>1488</v>
      </c>
      <c r="X330" s="12" t="s">
        <v>559</v>
      </c>
      <c r="Y330" s="12" t="s">
        <v>552</v>
      </c>
      <c r="Z330" s="12" t="s">
        <v>553</v>
      </c>
      <c r="AA330" s="12"/>
      <c r="AB330" s="12"/>
      <c r="AC330" s="15" t="s">
        <v>58</v>
      </c>
      <c r="AD330">
        <v>4</v>
      </c>
      <c r="AE330">
        <v>0</v>
      </c>
      <c r="AF330">
        <v>110</v>
      </c>
      <c r="AG330">
        <v>110</v>
      </c>
      <c r="AH330" t="s">
        <v>1578</v>
      </c>
      <c r="AI330">
        <v>27.5</v>
      </c>
    </row>
    <row r="331" spans="1:35">
      <c r="A331" t="str">
        <f t="shared" si="5"/>
        <v>130103300110115003</v>
      </c>
      <c r="B331" s="12" t="s">
        <v>546</v>
      </c>
      <c r="C331" s="12" t="s">
        <v>48</v>
      </c>
      <c r="D331" s="12" t="s">
        <v>122</v>
      </c>
      <c r="E331" s="12" t="s">
        <v>268</v>
      </c>
      <c r="F331" s="12" t="s">
        <v>51</v>
      </c>
      <c r="G331" s="12" t="s">
        <v>350</v>
      </c>
      <c r="H331" s="12" t="s">
        <v>282</v>
      </c>
      <c r="I331" s="12" t="s">
        <v>548</v>
      </c>
      <c r="J331" s="12" t="s">
        <v>844</v>
      </c>
      <c r="K331" s="12" t="s">
        <v>492</v>
      </c>
      <c r="L331" s="12" t="s">
        <v>273</v>
      </c>
      <c r="M331" s="12">
        <v>1</v>
      </c>
      <c r="N331" s="12" t="s">
        <v>550</v>
      </c>
      <c r="O331" s="12" t="s">
        <v>342</v>
      </c>
      <c r="P331" s="12" t="s">
        <v>276</v>
      </c>
      <c r="Q331" s="12" t="s">
        <v>356</v>
      </c>
      <c r="R331" s="12" t="s">
        <v>278</v>
      </c>
      <c r="S331" s="12" t="s">
        <v>278</v>
      </c>
      <c r="T331" s="12" t="s">
        <v>279</v>
      </c>
      <c r="U331" s="12" t="s">
        <v>280</v>
      </c>
      <c r="V331" s="12" t="s">
        <v>1488</v>
      </c>
      <c r="W331" s="12" t="s">
        <v>1488</v>
      </c>
      <c r="X331" s="12" t="s">
        <v>576</v>
      </c>
      <c r="Y331" s="12" t="s">
        <v>552</v>
      </c>
      <c r="Z331" s="12" t="s">
        <v>553</v>
      </c>
      <c r="AA331" s="12"/>
      <c r="AB331" s="12"/>
      <c r="AC331" s="15" t="s">
        <v>58</v>
      </c>
      <c r="AD331">
        <v>1</v>
      </c>
      <c r="AE331">
        <v>2</v>
      </c>
      <c r="AF331">
        <v>146</v>
      </c>
      <c r="AG331">
        <v>148</v>
      </c>
      <c r="AH331" t="s">
        <v>1612</v>
      </c>
      <c r="AI331">
        <v>146</v>
      </c>
    </row>
    <row r="332" spans="1:35">
      <c r="A332" t="str">
        <f t="shared" si="5"/>
        <v>130103300110115004</v>
      </c>
      <c r="B332" s="12" t="s">
        <v>546</v>
      </c>
      <c r="C332" s="12" t="s">
        <v>48</v>
      </c>
      <c r="D332" s="12" t="s">
        <v>122</v>
      </c>
      <c r="E332" s="12" t="s">
        <v>268</v>
      </c>
      <c r="F332" s="12" t="s">
        <v>53</v>
      </c>
      <c r="G332" s="12" t="s">
        <v>350</v>
      </c>
      <c r="H332" s="12" t="s">
        <v>282</v>
      </c>
      <c r="I332" s="12" t="s">
        <v>555</v>
      </c>
      <c r="J332" s="12" t="s">
        <v>845</v>
      </c>
      <c r="K332" s="12" t="s">
        <v>492</v>
      </c>
      <c r="L332" s="12" t="s">
        <v>273</v>
      </c>
      <c r="M332" s="12">
        <v>1</v>
      </c>
      <c r="N332" s="12" t="s">
        <v>578</v>
      </c>
      <c r="O332" s="12" t="s">
        <v>342</v>
      </c>
      <c r="P332" s="12" t="s">
        <v>276</v>
      </c>
      <c r="Q332" s="12" t="s">
        <v>356</v>
      </c>
      <c r="R332" s="12" t="s">
        <v>398</v>
      </c>
      <c r="S332" s="12" t="s">
        <v>1403</v>
      </c>
      <c r="T332" s="12" t="s">
        <v>279</v>
      </c>
      <c r="U332" s="12" t="s">
        <v>280</v>
      </c>
      <c r="V332" s="12" t="s">
        <v>1488</v>
      </c>
      <c r="W332" s="12" t="s">
        <v>1488</v>
      </c>
      <c r="X332" s="12" t="s">
        <v>579</v>
      </c>
      <c r="Y332" s="12" t="s">
        <v>552</v>
      </c>
      <c r="Z332" s="12" t="s">
        <v>553</v>
      </c>
      <c r="AA332" s="12"/>
      <c r="AB332" s="12"/>
      <c r="AC332" s="15" t="s">
        <v>58</v>
      </c>
      <c r="AD332">
        <v>1</v>
      </c>
      <c r="AE332">
        <v>1</v>
      </c>
      <c r="AF332">
        <v>7</v>
      </c>
      <c r="AG332">
        <v>8</v>
      </c>
      <c r="AH332" t="s">
        <v>1585</v>
      </c>
      <c r="AI332">
        <v>7</v>
      </c>
    </row>
    <row r="333" spans="1:35">
      <c r="A333" t="str">
        <f t="shared" si="5"/>
        <v>130103300110116001</v>
      </c>
      <c r="B333" s="12" t="s">
        <v>546</v>
      </c>
      <c r="C333" s="12" t="s">
        <v>48</v>
      </c>
      <c r="D333" s="12" t="s">
        <v>95</v>
      </c>
      <c r="E333" s="12" t="s">
        <v>268</v>
      </c>
      <c r="F333" s="12" t="s">
        <v>49</v>
      </c>
      <c r="G333" s="12" t="s">
        <v>350</v>
      </c>
      <c r="H333" s="12" t="s">
        <v>282</v>
      </c>
      <c r="I333" s="12" t="s">
        <v>555</v>
      </c>
      <c r="J333" s="12" t="s">
        <v>846</v>
      </c>
      <c r="K333" s="12" t="s">
        <v>492</v>
      </c>
      <c r="L333" s="12" t="s">
        <v>273</v>
      </c>
      <c r="M333" s="12">
        <v>1</v>
      </c>
      <c r="N333" s="12" t="s">
        <v>550</v>
      </c>
      <c r="O333" s="12" t="s">
        <v>342</v>
      </c>
      <c r="P333" s="12" t="s">
        <v>276</v>
      </c>
      <c r="Q333" s="12" t="s">
        <v>356</v>
      </c>
      <c r="R333" s="12" t="s">
        <v>278</v>
      </c>
      <c r="S333" s="12" t="s">
        <v>278</v>
      </c>
      <c r="T333" s="12" t="s">
        <v>279</v>
      </c>
      <c r="U333" s="12" t="s">
        <v>280</v>
      </c>
      <c r="V333" s="12" t="s">
        <v>1489</v>
      </c>
      <c r="W333" s="12" t="s">
        <v>1489</v>
      </c>
      <c r="X333" s="12" t="s">
        <v>617</v>
      </c>
      <c r="Y333" s="12" t="s">
        <v>552</v>
      </c>
      <c r="Z333" s="12" t="s">
        <v>553</v>
      </c>
      <c r="AA333" s="12"/>
      <c r="AB333" s="12"/>
      <c r="AC333" s="15" t="s">
        <v>58</v>
      </c>
      <c r="AD333">
        <v>1</v>
      </c>
      <c r="AE333">
        <v>0</v>
      </c>
      <c r="AF333">
        <v>81</v>
      </c>
      <c r="AG333">
        <v>81</v>
      </c>
      <c r="AH333" t="s">
        <v>1592</v>
      </c>
      <c r="AI333">
        <v>81</v>
      </c>
    </row>
    <row r="334" spans="1:35">
      <c r="A334" t="str">
        <f t="shared" si="5"/>
        <v>130103300110116002</v>
      </c>
      <c r="B334" s="12" t="s">
        <v>546</v>
      </c>
      <c r="C334" s="12" t="s">
        <v>48</v>
      </c>
      <c r="D334" s="12" t="s">
        <v>95</v>
      </c>
      <c r="E334" s="12" t="s">
        <v>268</v>
      </c>
      <c r="F334" s="12" t="s">
        <v>50</v>
      </c>
      <c r="G334" s="12" t="s">
        <v>350</v>
      </c>
      <c r="H334" s="12" t="s">
        <v>282</v>
      </c>
      <c r="I334" s="12" t="s">
        <v>548</v>
      </c>
      <c r="J334" s="12" t="s">
        <v>847</v>
      </c>
      <c r="K334" s="12" t="s">
        <v>492</v>
      </c>
      <c r="L334" s="12" t="s">
        <v>273</v>
      </c>
      <c r="M334" s="12">
        <v>1</v>
      </c>
      <c r="N334" s="12" t="s">
        <v>550</v>
      </c>
      <c r="O334" s="12" t="s">
        <v>342</v>
      </c>
      <c r="P334" s="12" t="s">
        <v>276</v>
      </c>
      <c r="Q334" s="12" t="s">
        <v>356</v>
      </c>
      <c r="R334" s="12" t="s">
        <v>278</v>
      </c>
      <c r="S334" s="12" t="s">
        <v>278</v>
      </c>
      <c r="T334" s="12" t="s">
        <v>279</v>
      </c>
      <c r="U334" s="12" t="s">
        <v>280</v>
      </c>
      <c r="V334" s="12" t="s">
        <v>1489</v>
      </c>
      <c r="W334" s="12" t="s">
        <v>1489</v>
      </c>
      <c r="X334" s="12" t="s">
        <v>576</v>
      </c>
      <c r="Y334" s="12" t="s">
        <v>552</v>
      </c>
      <c r="Z334" s="12" t="s">
        <v>553</v>
      </c>
      <c r="AA334" s="12"/>
      <c r="AB334" s="12"/>
      <c r="AC334" s="15" t="s">
        <v>58</v>
      </c>
      <c r="AD334">
        <v>1</v>
      </c>
      <c r="AE334">
        <v>1</v>
      </c>
      <c r="AF334">
        <v>135</v>
      </c>
      <c r="AG334">
        <v>136</v>
      </c>
      <c r="AH334" t="s">
        <v>1700</v>
      </c>
      <c r="AI334">
        <v>135</v>
      </c>
    </row>
    <row r="335" spans="1:35">
      <c r="A335" t="str">
        <f t="shared" si="5"/>
        <v>130103300110117001</v>
      </c>
      <c r="B335" s="12" t="s">
        <v>546</v>
      </c>
      <c r="C335" s="12" t="s">
        <v>48</v>
      </c>
      <c r="D335" s="12" t="s">
        <v>97</v>
      </c>
      <c r="E335" s="12" t="s">
        <v>268</v>
      </c>
      <c r="F335" s="12" t="s">
        <v>49</v>
      </c>
      <c r="G335" s="12" t="s">
        <v>350</v>
      </c>
      <c r="H335" s="12" t="s">
        <v>282</v>
      </c>
      <c r="I335" s="12" t="s">
        <v>555</v>
      </c>
      <c r="J335" s="12" t="s">
        <v>848</v>
      </c>
      <c r="K335" s="12" t="s">
        <v>492</v>
      </c>
      <c r="L335" s="12" t="s">
        <v>273</v>
      </c>
      <c r="M335" s="12">
        <v>3</v>
      </c>
      <c r="N335" s="12" t="s">
        <v>550</v>
      </c>
      <c r="O335" s="12" t="s">
        <v>342</v>
      </c>
      <c r="P335" s="12" t="s">
        <v>276</v>
      </c>
      <c r="Q335" s="12" t="s">
        <v>356</v>
      </c>
      <c r="R335" s="12" t="s">
        <v>278</v>
      </c>
      <c r="S335" s="12" t="s">
        <v>278</v>
      </c>
      <c r="T335" s="12" t="s">
        <v>279</v>
      </c>
      <c r="U335" s="12" t="s">
        <v>280</v>
      </c>
      <c r="V335" s="12" t="s">
        <v>1490</v>
      </c>
      <c r="W335" s="12" t="s">
        <v>1490</v>
      </c>
      <c r="X335" s="12" t="s">
        <v>557</v>
      </c>
      <c r="Y335" s="12" t="s">
        <v>552</v>
      </c>
      <c r="Z335" s="12" t="s">
        <v>553</v>
      </c>
      <c r="AA335" s="12"/>
      <c r="AB335" s="12"/>
      <c r="AC335" s="15" t="s">
        <v>58</v>
      </c>
      <c r="AD335">
        <v>3</v>
      </c>
      <c r="AE335">
        <v>1</v>
      </c>
      <c r="AF335">
        <v>62</v>
      </c>
      <c r="AG335">
        <v>63</v>
      </c>
      <c r="AH335" t="s">
        <v>1597</v>
      </c>
      <c r="AI335">
        <v>20.666666666666668</v>
      </c>
    </row>
    <row r="336" spans="1:35">
      <c r="A336" t="str">
        <f t="shared" si="5"/>
        <v>130103300110117002</v>
      </c>
      <c r="B336" s="12" t="s">
        <v>546</v>
      </c>
      <c r="C336" s="12" t="s">
        <v>48</v>
      </c>
      <c r="D336" s="12" t="s">
        <v>97</v>
      </c>
      <c r="E336" s="12" t="s">
        <v>268</v>
      </c>
      <c r="F336" s="12" t="s">
        <v>50</v>
      </c>
      <c r="G336" s="12" t="s">
        <v>350</v>
      </c>
      <c r="H336" s="12" t="s">
        <v>282</v>
      </c>
      <c r="I336" s="12" t="s">
        <v>555</v>
      </c>
      <c r="J336" s="12" t="s">
        <v>849</v>
      </c>
      <c r="K336" s="12" t="s">
        <v>492</v>
      </c>
      <c r="L336" s="12" t="s">
        <v>273</v>
      </c>
      <c r="M336" s="12">
        <v>3</v>
      </c>
      <c r="N336" s="12" t="s">
        <v>550</v>
      </c>
      <c r="O336" s="12" t="s">
        <v>342</v>
      </c>
      <c r="P336" s="12" t="s">
        <v>276</v>
      </c>
      <c r="Q336" s="12" t="s">
        <v>356</v>
      </c>
      <c r="R336" s="12" t="s">
        <v>278</v>
      </c>
      <c r="S336" s="12" t="s">
        <v>278</v>
      </c>
      <c r="T336" s="12" t="s">
        <v>279</v>
      </c>
      <c r="U336" s="12" t="s">
        <v>280</v>
      </c>
      <c r="V336" s="12" t="s">
        <v>1490</v>
      </c>
      <c r="W336" s="12" t="s">
        <v>1490</v>
      </c>
      <c r="X336" s="12" t="s">
        <v>559</v>
      </c>
      <c r="Y336" s="12" t="s">
        <v>552</v>
      </c>
      <c r="Z336" s="12" t="s">
        <v>553</v>
      </c>
      <c r="AA336" s="12"/>
      <c r="AB336" s="12"/>
      <c r="AC336" s="15" t="s">
        <v>58</v>
      </c>
      <c r="AD336">
        <v>3</v>
      </c>
      <c r="AE336">
        <v>0</v>
      </c>
      <c r="AF336">
        <v>76</v>
      </c>
      <c r="AG336">
        <v>76</v>
      </c>
      <c r="AH336" t="s">
        <v>1587</v>
      </c>
      <c r="AI336">
        <v>25.333333333333332</v>
      </c>
    </row>
    <row r="337" spans="1:35">
      <c r="A337" t="str">
        <f t="shared" si="5"/>
        <v>130103300110117003</v>
      </c>
      <c r="B337" s="12" t="s">
        <v>546</v>
      </c>
      <c r="C337" s="12" t="s">
        <v>48</v>
      </c>
      <c r="D337" s="12" t="s">
        <v>97</v>
      </c>
      <c r="E337" s="12" t="s">
        <v>268</v>
      </c>
      <c r="F337" s="12" t="s">
        <v>51</v>
      </c>
      <c r="G337" s="12" t="s">
        <v>350</v>
      </c>
      <c r="H337" s="12" t="s">
        <v>282</v>
      </c>
      <c r="I337" s="12" t="s">
        <v>548</v>
      </c>
      <c r="J337" s="12" t="s">
        <v>850</v>
      </c>
      <c r="K337" s="12" t="s">
        <v>492</v>
      </c>
      <c r="L337" s="12" t="s">
        <v>273</v>
      </c>
      <c r="M337" s="12">
        <v>2</v>
      </c>
      <c r="N337" s="12" t="s">
        <v>550</v>
      </c>
      <c r="O337" s="12" t="s">
        <v>342</v>
      </c>
      <c r="P337" s="12" t="s">
        <v>276</v>
      </c>
      <c r="Q337" s="12" t="s">
        <v>356</v>
      </c>
      <c r="R337" s="12" t="s">
        <v>278</v>
      </c>
      <c r="S337" s="12" t="s">
        <v>278</v>
      </c>
      <c r="T337" s="12" t="s">
        <v>279</v>
      </c>
      <c r="U337" s="12" t="s">
        <v>280</v>
      </c>
      <c r="V337" s="12" t="s">
        <v>1490</v>
      </c>
      <c r="W337" s="12" t="s">
        <v>1490</v>
      </c>
      <c r="X337" s="12" t="s">
        <v>576</v>
      </c>
      <c r="Y337" s="12" t="s">
        <v>552</v>
      </c>
      <c r="Z337" s="12" t="s">
        <v>553</v>
      </c>
      <c r="AA337" s="12"/>
      <c r="AB337" s="12"/>
      <c r="AC337" s="15" t="s">
        <v>58</v>
      </c>
      <c r="AD337">
        <v>2</v>
      </c>
      <c r="AE337">
        <v>15</v>
      </c>
      <c r="AF337">
        <v>282</v>
      </c>
      <c r="AG337">
        <v>297</v>
      </c>
      <c r="AH337" t="s">
        <v>1702</v>
      </c>
      <c r="AI337">
        <v>141</v>
      </c>
    </row>
    <row r="338" spans="1:35">
      <c r="A338" t="str">
        <f t="shared" si="5"/>
        <v>130103300110117004</v>
      </c>
      <c r="B338" s="12" t="s">
        <v>546</v>
      </c>
      <c r="C338" s="12" t="s">
        <v>48</v>
      </c>
      <c r="D338" s="12" t="s">
        <v>97</v>
      </c>
      <c r="E338" s="12" t="s">
        <v>268</v>
      </c>
      <c r="F338" s="12" t="s">
        <v>53</v>
      </c>
      <c r="G338" s="12" t="s">
        <v>350</v>
      </c>
      <c r="H338" s="12" t="s">
        <v>282</v>
      </c>
      <c r="I338" s="12" t="s">
        <v>555</v>
      </c>
      <c r="J338" s="12" t="s">
        <v>851</v>
      </c>
      <c r="K338" s="12" t="s">
        <v>492</v>
      </c>
      <c r="L338" s="12" t="s">
        <v>273</v>
      </c>
      <c r="M338" s="12">
        <v>2</v>
      </c>
      <c r="N338" s="12" t="s">
        <v>578</v>
      </c>
      <c r="O338" s="12" t="s">
        <v>342</v>
      </c>
      <c r="P338" s="12" t="s">
        <v>276</v>
      </c>
      <c r="Q338" s="12" t="s">
        <v>356</v>
      </c>
      <c r="R338" s="12" t="s">
        <v>398</v>
      </c>
      <c r="S338" s="12" t="s">
        <v>1403</v>
      </c>
      <c r="T338" s="12" t="s">
        <v>279</v>
      </c>
      <c r="U338" s="12" t="s">
        <v>280</v>
      </c>
      <c r="V338" s="12" t="s">
        <v>1490</v>
      </c>
      <c r="W338" s="12" t="s">
        <v>1490</v>
      </c>
      <c r="X338" s="12" t="s">
        <v>579</v>
      </c>
      <c r="Y338" s="12" t="s">
        <v>552</v>
      </c>
      <c r="Z338" s="12" t="s">
        <v>553</v>
      </c>
      <c r="AA338" s="12"/>
      <c r="AB338" s="12"/>
      <c r="AC338" s="15" t="s">
        <v>58</v>
      </c>
      <c r="AD338">
        <v>2</v>
      </c>
      <c r="AE338">
        <v>2</v>
      </c>
      <c r="AF338">
        <v>21</v>
      </c>
      <c r="AG338">
        <v>23</v>
      </c>
      <c r="AH338" t="s">
        <v>1563</v>
      </c>
      <c r="AI338">
        <v>10.5</v>
      </c>
    </row>
    <row r="339" spans="1:35">
      <c r="A339" t="str">
        <f t="shared" si="5"/>
        <v>130103300110118001</v>
      </c>
      <c r="B339" s="12" t="s">
        <v>546</v>
      </c>
      <c r="C339" s="12" t="s">
        <v>48</v>
      </c>
      <c r="D339" s="12" t="s">
        <v>165</v>
      </c>
      <c r="E339" s="12" t="s">
        <v>268</v>
      </c>
      <c r="F339" s="12" t="s">
        <v>49</v>
      </c>
      <c r="G339" s="12" t="s">
        <v>350</v>
      </c>
      <c r="H339" s="12" t="s">
        <v>282</v>
      </c>
      <c r="I339" s="12" t="s">
        <v>555</v>
      </c>
      <c r="J339" s="12" t="s">
        <v>852</v>
      </c>
      <c r="K339" s="12" t="s">
        <v>492</v>
      </c>
      <c r="L339" s="12" t="s">
        <v>273</v>
      </c>
      <c r="M339" s="12">
        <v>1</v>
      </c>
      <c r="N339" s="12" t="s">
        <v>550</v>
      </c>
      <c r="O339" s="12" t="s">
        <v>342</v>
      </c>
      <c r="P339" s="12" t="s">
        <v>276</v>
      </c>
      <c r="Q339" s="12" t="s">
        <v>356</v>
      </c>
      <c r="R339" s="12" t="s">
        <v>278</v>
      </c>
      <c r="S339" s="12" t="s">
        <v>278</v>
      </c>
      <c r="T339" s="12" t="s">
        <v>279</v>
      </c>
      <c r="U339" s="12" t="s">
        <v>280</v>
      </c>
      <c r="V339" s="12" t="s">
        <v>1491</v>
      </c>
      <c r="W339" s="12" t="s">
        <v>1491</v>
      </c>
      <c r="X339" s="12" t="s">
        <v>640</v>
      </c>
      <c r="Y339" s="12" t="s">
        <v>552</v>
      </c>
      <c r="Z339" s="12" t="s">
        <v>553</v>
      </c>
      <c r="AA339" s="12"/>
      <c r="AB339" s="12"/>
      <c r="AC339" s="15" t="s">
        <v>58</v>
      </c>
      <c r="AD339">
        <v>1</v>
      </c>
      <c r="AE339">
        <v>3</v>
      </c>
      <c r="AF339">
        <v>49</v>
      </c>
      <c r="AG339">
        <v>52</v>
      </c>
      <c r="AH339" t="s">
        <v>1653</v>
      </c>
      <c r="AI339">
        <v>49</v>
      </c>
    </row>
    <row r="340" spans="1:35">
      <c r="A340" t="str">
        <f t="shared" si="5"/>
        <v>130103300110118002</v>
      </c>
      <c r="B340" s="12" t="s">
        <v>546</v>
      </c>
      <c r="C340" s="12" t="s">
        <v>48</v>
      </c>
      <c r="D340" s="12" t="s">
        <v>165</v>
      </c>
      <c r="E340" s="12" t="s">
        <v>268</v>
      </c>
      <c r="F340" s="12" t="s">
        <v>50</v>
      </c>
      <c r="G340" s="12" t="s">
        <v>350</v>
      </c>
      <c r="H340" s="12" t="s">
        <v>282</v>
      </c>
      <c r="I340" s="12" t="s">
        <v>555</v>
      </c>
      <c r="J340" s="12" t="s">
        <v>853</v>
      </c>
      <c r="K340" s="12" t="s">
        <v>492</v>
      </c>
      <c r="L340" s="12" t="s">
        <v>273</v>
      </c>
      <c r="M340" s="12">
        <v>1</v>
      </c>
      <c r="N340" s="12" t="s">
        <v>550</v>
      </c>
      <c r="O340" s="12" t="s">
        <v>342</v>
      </c>
      <c r="P340" s="12" t="s">
        <v>276</v>
      </c>
      <c r="Q340" s="12" t="s">
        <v>356</v>
      </c>
      <c r="R340" s="12" t="s">
        <v>278</v>
      </c>
      <c r="S340" s="12" t="s">
        <v>278</v>
      </c>
      <c r="T340" s="12" t="s">
        <v>279</v>
      </c>
      <c r="U340" s="12" t="s">
        <v>280</v>
      </c>
      <c r="V340" s="12" t="s">
        <v>1491</v>
      </c>
      <c r="W340" s="12" t="s">
        <v>1491</v>
      </c>
      <c r="X340" s="12" t="s">
        <v>642</v>
      </c>
      <c r="Y340" s="12" t="s">
        <v>552</v>
      </c>
      <c r="Z340" s="12" t="s">
        <v>553</v>
      </c>
      <c r="AA340" s="12"/>
      <c r="AB340" s="12"/>
      <c r="AC340" s="15" t="s">
        <v>58</v>
      </c>
      <c r="AD340">
        <v>1</v>
      </c>
      <c r="AE340">
        <v>2</v>
      </c>
      <c r="AF340">
        <v>75</v>
      </c>
      <c r="AG340">
        <v>77</v>
      </c>
      <c r="AH340" t="s">
        <v>1639</v>
      </c>
      <c r="AI340">
        <v>75</v>
      </c>
    </row>
    <row r="341" spans="1:35">
      <c r="A341" t="str">
        <f t="shared" si="5"/>
        <v>130103300110118003</v>
      </c>
      <c r="B341" s="12" t="s">
        <v>546</v>
      </c>
      <c r="C341" s="12" t="s">
        <v>48</v>
      </c>
      <c r="D341" s="12" t="s">
        <v>165</v>
      </c>
      <c r="E341" s="12" t="s">
        <v>268</v>
      </c>
      <c r="F341" s="12" t="s">
        <v>51</v>
      </c>
      <c r="G341" s="12" t="s">
        <v>350</v>
      </c>
      <c r="H341" s="12" t="s">
        <v>282</v>
      </c>
      <c r="I341" s="12" t="s">
        <v>548</v>
      </c>
      <c r="J341" s="12" t="s">
        <v>854</v>
      </c>
      <c r="K341" s="12" t="s">
        <v>492</v>
      </c>
      <c r="L341" s="12" t="s">
        <v>273</v>
      </c>
      <c r="M341" s="12">
        <v>1</v>
      </c>
      <c r="N341" s="12" t="s">
        <v>550</v>
      </c>
      <c r="O341" s="12" t="s">
        <v>342</v>
      </c>
      <c r="P341" s="12" t="s">
        <v>276</v>
      </c>
      <c r="Q341" s="12" t="s">
        <v>356</v>
      </c>
      <c r="R341" s="12" t="s">
        <v>278</v>
      </c>
      <c r="S341" s="12" t="s">
        <v>278</v>
      </c>
      <c r="T341" s="12" t="s">
        <v>279</v>
      </c>
      <c r="U341" s="12" t="s">
        <v>280</v>
      </c>
      <c r="V341" s="12" t="s">
        <v>1491</v>
      </c>
      <c r="W341" s="12" t="s">
        <v>1491</v>
      </c>
      <c r="X341" s="12" t="s">
        <v>704</v>
      </c>
      <c r="Y341" s="12" t="s">
        <v>552</v>
      </c>
      <c r="Z341" s="12" t="s">
        <v>553</v>
      </c>
      <c r="AA341" s="12"/>
      <c r="AB341" s="12"/>
      <c r="AC341" s="15" t="s">
        <v>58</v>
      </c>
      <c r="AD341">
        <v>1</v>
      </c>
      <c r="AE341">
        <v>6</v>
      </c>
      <c r="AF341">
        <v>134</v>
      </c>
      <c r="AG341">
        <v>140</v>
      </c>
      <c r="AH341" t="s">
        <v>1722</v>
      </c>
      <c r="AI341">
        <v>134</v>
      </c>
    </row>
    <row r="342" spans="1:35">
      <c r="A342" t="str">
        <f t="shared" si="5"/>
        <v>130103300110118004</v>
      </c>
      <c r="B342" s="12" t="s">
        <v>546</v>
      </c>
      <c r="C342" s="12" t="s">
        <v>48</v>
      </c>
      <c r="D342" s="12" t="s">
        <v>165</v>
      </c>
      <c r="E342" s="12" t="s">
        <v>268</v>
      </c>
      <c r="F342" s="12" t="s">
        <v>53</v>
      </c>
      <c r="G342" s="12" t="s">
        <v>350</v>
      </c>
      <c r="H342" s="12" t="s">
        <v>282</v>
      </c>
      <c r="I342" s="12" t="s">
        <v>548</v>
      </c>
      <c r="J342" s="12" t="s">
        <v>855</v>
      </c>
      <c r="K342" s="12" t="s">
        <v>492</v>
      </c>
      <c r="L342" s="12" t="s">
        <v>273</v>
      </c>
      <c r="M342" s="12">
        <v>1</v>
      </c>
      <c r="N342" s="12" t="s">
        <v>550</v>
      </c>
      <c r="O342" s="12" t="s">
        <v>342</v>
      </c>
      <c r="P342" s="12" t="s">
        <v>276</v>
      </c>
      <c r="Q342" s="12" t="s">
        <v>356</v>
      </c>
      <c r="R342" s="12" t="s">
        <v>278</v>
      </c>
      <c r="S342" s="12" t="s">
        <v>278</v>
      </c>
      <c r="T342" s="12" t="s">
        <v>279</v>
      </c>
      <c r="U342" s="12" t="s">
        <v>280</v>
      </c>
      <c r="V342" s="12" t="s">
        <v>1491</v>
      </c>
      <c r="W342" s="12" t="s">
        <v>1491</v>
      </c>
      <c r="X342" s="12" t="s">
        <v>706</v>
      </c>
      <c r="Y342" s="12" t="s">
        <v>552</v>
      </c>
      <c r="Z342" s="12" t="s">
        <v>553</v>
      </c>
      <c r="AA342" s="12"/>
      <c r="AB342" s="12"/>
      <c r="AC342" s="15" t="s">
        <v>58</v>
      </c>
      <c r="AD342">
        <v>1</v>
      </c>
      <c r="AE342">
        <v>6</v>
      </c>
      <c r="AF342">
        <v>139</v>
      </c>
      <c r="AG342">
        <v>145</v>
      </c>
      <c r="AH342" t="s">
        <v>1664</v>
      </c>
      <c r="AI342">
        <v>139</v>
      </c>
    </row>
    <row r="343" spans="1:35">
      <c r="A343" t="str">
        <f t="shared" si="5"/>
        <v>130103300110118005</v>
      </c>
      <c r="B343" s="12" t="s">
        <v>546</v>
      </c>
      <c r="C343" s="12" t="s">
        <v>48</v>
      </c>
      <c r="D343" s="12" t="s">
        <v>165</v>
      </c>
      <c r="E343" s="12" t="s">
        <v>268</v>
      </c>
      <c r="F343" s="12" t="s">
        <v>56</v>
      </c>
      <c r="G343" s="12" t="s">
        <v>350</v>
      </c>
      <c r="H343" s="12" t="s">
        <v>282</v>
      </c>
      <c r="I343" s="12" t="s">
        <v>555</v>
      </c>
      <c r="J343" s="12" t="s">
        <v>856</v>
      </c>
      <c r="K343" s="12" t="s">
        <v>492</v>
      </c>
      <c r="L343" s="12" t="s">
        <v>273</v>
      </c>
      <c r="M343" s="12">
        <v>2</v>
      </c>
      <c r="N343" s="12" t="s">
        <v>578</v>
      </c>
      <c r="O343" s="12" t="s">
        <v>342</v>
      </c>
      <c r="P343" s="12" t="s">
        <v>276</v>
      </c>
      <c r="Q343" s="12" t="s">
        <v>356</v>
      </c>
      <c r="R343" s="12" t="s">
        <v>398</v>
      </c>
      <c r="S343" s="12" t="s">
        <v>1403</v>
      </c>
      <c r="T343" s="12" t="s">
        <v>279</v>
      </c>
      <c r="U343" s="12" t="s">
        <v>280</v>
      </c>
      <c r="V343" s="12" t="s">
        <v>1491</v>
      </c>
      <c r="W343" s="12" t="s">
        <v>1491</v>
      </c>
      <c r="X343" s="12" t="s">
        <v>579</v>
      </c>
      <c r="Y343" s="12" t="s">
        <v>552</v>
      </c>
      <c r="Z343" s="12" t="s">
        <v>553</v>
      </c>
      <c r="AA343" s="12"/>
      <c r="AB343" s="12"/>
      <c r="AC343" s="15" t="s">
        <v>58</v>
      </c>
      <c r="AD343">
        <v>2</v>
      </c>
      <c r="AE343">
        <v>0</v>
      </c>
      <c r="AF343">
        <v>10</v>
      </c>
      <c r="AG343">
        <v>10</v>
      </c>
      <c r="AH343" t="s">
        <v>357</v>
      </c>
      <c r="AI343">
        <v>5</v>
      </c>
    </row>
    <row r="344" spans="1:35">
      <c r="A344" t="str">
        <f t="shared" si="5"/>
        <v>130103300110120001</v>
      </c>
      <c r="B344" s="12" t="s">
        <v>546</v>
      </c>
      <c r="C344" s="12" t="s">
        <v>48</v>
      </c>
      <c r="D344" s="12" t="s">
        <v>166</v>
      </c>
      <c r="E344" s="12" t="s">
        <v>268</v>
      </c>
      <c r="F344" s="12" t="s">
        <v>49</v>
      </c>
      <c r="G344" s="12" t="s">
        <v>350</v>
      </c>
      <c r="H344" s="12" t="s">
        <v>282</v>
      </c>
      <c r="I344" s="12" t="s">
        <v>555</v>
      </c>
      <c r="J344" s="12" t="s">
        <v>857</v>
      </c>
      <c r="K344" s="12" t="s">
        <v>492</v>
      </c>
      <c r="L344" s="12" t="s">
        <v>273</v>
      </c>
      <c r="M344" s="12">
        <v>2</v>
      </c>
      <c r="N344" s="12" t="s">
        <v>550</v>
      </c>
      <c r="O344" s="12" t="s">
        <v>342</v>
      </c>
      <c r="P344" s="12" t="s">
        <v>276</v>
      </c>
      <c r="Q344" s="12" t="s">
        <v>356</v>
      </c>
      <c r="R344" s="12" t="s">
        <v>278</v>
      </c>
      <c r="S344" s="12" t="s">
        <v>278</v>
      </c>
      <c r="T344" s="12" t="s">
        <v>279</v>
      </c>
      <c r="U344" s="12" t="s">
        <v>280</v>
      </c>
      <c r="V344" s="12" t="s">
        <v>1407</v>
      </c>
      <c r="W344" s="12" t="s">
        <v>1407</v>
      </c>
      <c r="X344" s="12" t="s">
        <v>858</v>
      </c>
      <c r="Y344" s="12" t="s">
        <v>552</v>
      </c>
      <c r="Z344" s="12" t="s">
        <v>553</v>
      </c>
      <c r="AA344" s="12"/>
      <c r="AB344" s="12"/>
      <c r="AC344" s="15" t="s">
        <v>58</v>
      </c>
      <c r="AD344">
        <v>2</v>
      </c>
      <c r="AE344">
        <v>0</v>
      </c>
      <c r="AF344">
        <v>75</v>
      </c>
      <c r="AG344">
        <v>75</v>
      </c>
      <c r="AH344" t="s">
        <v>1601</v>
      </c>
      <c r="AI344">
        <v>37.5</v>
      </c>
    </row>
    <row r="345" spans="1:35">
      <c r="A345" t="str">
        <f t="shared" si="5"/>
        <v>130103300110120002</v>
      </c>
      <c r="B345" s="12" t="s">
        <v>546</v>
      </c>
      <c r="C345" s="12" t="s">
        <v>48</v>
      </c>
      <c r="D345" s="12" t="s">
        <v>166</v>
      </c>
      <c r="E345" s="12" t="s">
        <v>268</v>
      </c>
      <c r="F345" s="12" t="s">
        <v>50</v>
      </c>
      <c r="G345" s="12" t="s">
        <v>350</v>
      </c>
      <c r="H345" s="12" t="s">
        <v>282</v>
      </c>
      <c r="I345" s="12" t="s">
        <v>548</v>
      </c>
      <c r="J345" s="12" t="s">
        <v>859</v>
      </c>
      <c r="K345" s="12" t="s">
        <v>492</v>
      </c>
      <c r="L345" s="12" t="s">
        <v>273</v>
      </c>
      <c r="M345" s="12">
        <v>2</v>
      </c>
      <c r="N345" s="12" t="s">
        <v>550</v>
      </c>
      <c r="O345" s="12" t="s">
        <v>342</v>
      </c>
      <c r="P345" s="12" t="s">
        <v>276</v>
      </c>
      <c r="Q345" s="12" t="s">
        <v>356</v>
      </c>
      <c r="R345" s="12" t="s">
        <v>278</v>
      </c>
      <c r="S345" s="12" t="s">
        <v>278</v>
      </c>
      <c r="T345" s="12" t="s">
        <v>279</v>
      </c>
      <c r="U345" s="12" t="s">
        <v>280</v>
      </c>
      <c r="V345" s="12" t="s">
        <v>1407</v>
      </c>
      <c r="W345" s="12" t="s">
        <v>1407</v>
      </c>
      <c r="X345" s="12" t="s">
        <v>860</v>
      </c>
      <c r="Y345" s="12" t="s">
        <v>552</v>
      </c>
      <c r="Z345" s="12" t="s">
        <v>553</v>
      </c>
      <c r="AA345" s="12"/>
      <c r="AB345" s="12"/>
      <c r="AC345" s="15" t="s">
        <v>58</v>
      </c>
      <c r="AD345">
        <v>2</v>
      </c>
      <c r="AE345">
        <v>1</v>
      </c>
      <c r="AF345">
        <v>152</v>
      </c>
      <c r="AG345">
        <v>153</v>
      </c>
      <c r="AH345" t="s">
        <v>1715</v>
      </c>
      <c r="AI345">
        <v>76</v>
      </c>
    </row>
    <row r="346" spans="1:35">
      <c r="A346" t="str">
        <f t="shared" si="5"/>
        <v>130103300110122001</v>
      </c>
      <c r="B346" s="12" t="s">
        <v>546</v>
      </c>
      <c r="C346" s="12" t="s">
        <v>48</v>
      </c>
      <c r="D346" s="12" t="s">
        <v>861</v>
      </c>
      <c r="E346" s="12" t="s">
        <v>268</v>
      </c>
      <c r="F346" s="12" t="s">
        <v>49</v>
      </c>
      <c r="G346" s="12" t="s">
        <v>350</v>
      </c>
      <c r="H346" s="12" t="s">
        <v>282</v>
      </c>
      <c r="I346" s="12" t="s">
        <v>555</v>
      </c>
      <c r="J346" s="12" t="s">
        <v>862</v>
      </c>
      <c r="K346" s="12" t="s">
        <v>492</v>
      </c>
      <c r="L346" s="12" t="s">
        <v>273</v>
      </c>
      <c r="M346" s="12">
        <v>2</v>
      </c>
      <c r="N346" s="12" t="s">
        <v>863</v>
      </c>
      <c r="O346" s="12" t="s">
        <v>342</v>
      </c>
      <c r="P346" s="12" t="s">
        <v>276</v>
      </c>
      <c r="Q346" s="12" t="s">
        <v>356</v>
      </c>
      <c r="R346" s="12" t="s">
        <v>278</v>
      </c>
      <c r="S346" s="12" t="s">
        <v>278</v>
      </c>
      <c r="T346" s="12" t="s">
        <v>279</v>
      </c>
      <c r="U346" s="12" t="s">
        <v>280</v>
      </c>
      <c r="V346" s="12" t="s">
        <v>1492</v>
      </c>
      <c r="W346" s="12" t="s">
        <v>1492</v>
      </c>
      <c r="X346" s="12" t="s">
        <v>557</v>
      </c>
      <c r="Y346" s="12" t="s">
        <v>552</v>
      </c>
      <c r="Z346" s="12" t="s">
        <v>553</v>
      </c>
      <c r="AA346" s="12"/>
      <c r="AB346" s="12"/>
      <c r="AC346" s="15" t="s">
        <v>29</v>
      </c>
      <c r="AD346">
        <v>2</v>
      </c>
      <c r="AE346">
        <v>1</v>
      </c>
      <c r="AF346">
        <v>19</v>
      </c>
      <c r="AG346">
        <v>20</v>
      </c>
      <c r="AH346" t="s">
        <v>1568</v>
      </c>
      <c r="AI346">
        <v>9.5</v>
      </c>
    </row>
    <row r="347" spans="1:35">
      <c r="A347" t="str">
        <f t="shared" si="5"/>
        <v>130103300110122002</v>
      </c>
      <c r="B347" s="12" t="s">
        <v>546</v>
      </c>
      <c r="C347" s="12" t="s">
        <v>48</v>
      </c>
      <c r="D347" s="12" t="s">
        <v>861</v>
      </c>
      <c r="E347" s="12" t="s">
        <v>268</v>
      </c>
      <c r="F347" s="12" t="s">
        <v>50</v>
      </c>
      <c r="G347" s="12" t="s">
        <v>350</v>
      </c>
      <c r="H347" s="12" t="s">
        <v>282</v>
      </c>
      <c r="I347" s="12" t="s">
        <v>555</v>
      </c>
      <c r="J347" s="12" t="s">
        <v>864</v>
      </c>
      <c r="K347" s="12" t="s">
        <v>492</v>
      </c>
      <c r="L347" s="12" t="s">
        <v>273</v>
      </c>
      <c r="M347" s="12">
        <v>2</v>
      </c>
      <c r="N347" s="12" t="s">
        <v>863</v>
      </c>
      <c r="O347" s="12" t="s">
        <v>342</v>
      </c>
      <c r="P347" s="12" t="s">
        <v>276</v>
      </c>
      <c r="Q347" s="12" t="s">
        <v>356</v>
      </c>
      <c r="R347" s="12" t="s">
        <v>278</v>
      </c>
      <c r="S347" s="12" t="s">
        <v>278</v>
      </c>
      <c r="T347" s="12" t="s">
        <v>279</v>
      </c>
      <c r="U347" s="12" t="s">
        <v>280</v>
      </c>
      <c r="V347" s="12" t="s">
        <v>1492</v>
      </c>
      <c r="W347" s="12" t="s">
        <v>1492</v>
      </c>
      <c r="X347" s="12" t="s">
        <v>559</v>
      </c>
      <c r="Y347" s="12" t="s">
        <v>552</v>
      </c>
      <c r="Z347" s="12" t="s">
        <v>553</v>
      </c>
      <c r="AA347" s="12"/>
      <c r="AB347" s="12"/>
      <c r="AC347" s="15" t="s">
        <v>29</v>
      </c>
      <c r="AD347">
        <v>2</v>
      </c>
      <c r="AE347">
        <v>2</v>
      </c>
      <c r="AF347">
        <v>52</v>
      </c>
      <c r="AG347">
        <v>54</v>
      </c>
      <c r="AH347" t="s">
        <v>1590</v>
      </c>
      <c r="AI347">
        <v>26</v>
      </c>
    </row>
    <row r="348" spans="1:35">
      <c r="A348" t="str">
        <f t="shared" si="5"/>
        <v>130103300110124001</v>
      </c>
      <c r="B348" s="12" t="s">
        <v>546</v>
      </c>
      <c r="C348" s="12" t="s">
        <v>48</v>
      </c>
      <c r="D348" s="12" t="s">
        <v>865</v>
      </c>
      <c r="E348" s="12" t="s">
        <v>268</v>
      </c>
      <c r="F348" s="12" t="s">
        <v>49</v>
      </c>
      <c r="G348" s="12" t="s">
        <v>350</v>
      </c>
      <c r="H348" s="12" t="s">
        <v>282</v>
      </c>
      <c r="I348" s="12" t="s">
        <v>555</v>
      </c>
      <c r="J348" s="12" t="s">
        <v>866</v>
      </c>
      <c r="K348" s="12" t="s">
        <v>492</v>
      </c>
      <c r="L348" s="12" t="s">
        <v>273</v>
      </c>
      <c r="M348" s="12">
        <v>1</v>
      </c>
      <c r="N348" s="12" t="s">
        <v>550</v>
      </c>
      <c r="O348" s="12" t="s">
        <v>342</v>
      </c>
      <c r="P348" s="12" t="s">
        <v>276</v>
      </c>
      <c r="Q348" s="12" t="s">
        <v>356</v>
      </c>
      <c r="R348" s="12" t="s">
        <v>278</v>
      </c>
      <c r="S348" s="12" t="s">
        <v>278</v>
      </c>
      <c r="T348" s="12" t="s">
        <v>279</v>
      </c>
      <c r="U348" s="12" t="s">
        <v>280</v>
      </c>
      <c r="V348" s="12" t="s">
        <v>1493</v>
      </c>
      <c r="W348" s="12" t="s">
        <v>1493</v>
      </c>
      <c r="X348" s="12" t="s">
        <v>557</v>
      </c>
      <c r="Y348" s="12" t="s">
        <v>552</v>
      </c>
      <c r="Z348" s="12" t="s">
        <v>553</v>
      </c>
      <c r="AA348" s="12"/>
      <c r="AB348" s="12"/>
      <c r="AC348" s="15" t="s">
        <v>29</v>
      </c>
      <c r="AD348">
        <v>1</v>
      </c>
      <c r="AE348">
        <v>1</v>
      </c>
      <c r="AF348">
        <v>37</v>
      </c>
      <c r="AG348">
        <v>38</v>
      </c>
      <c r="AH348" t="s">
        <v>1593</v>
      </c>
      <c r="AI348">
        <v>37</v>
      </c>
    </row>
    <row r="349" spans="1:35">
      <c r="A349" t="str">
        <f t="shared" si="5"/>
        <v>130103300110124002</v>
      </c>
      <c r="B349" s="12" t="s">
        <v>546</v>
      </c>
      <c r="C349" s="12" t="s">
        <v>48</v>
      </c>
      <c r="D349" s="12" t="s">
        <v>865</v>
      </c>
      <c r="E349" s="12" t="s">
        <v>268</v>
      </c>
      <c r="F349" s="12" t="s">
        <v>50</v>
      </c>
      <c r="G349" s="12" t="s">
        <v>350</v>
      </c>
      <c r="H349" s="12" t="s">
        <v>282</v>
      </c>
      <c r="I349" s="12" t="s">
        <v>555</v>
      </c>
      <c r="J349" s="12" t="s">
        <v>867</v>
      </c>
      <c r="K349" s="12" t="s">
        <v>492</v>
      </c>
      <c r="L349" s="12" t="s">
        <v>273</v>
      </c>
      <c r="M349" s="12">
        <v>1</v>
      </c>
      <c r="N349" s="12" t="s">
        <v>550</v>
      </c>
      <c r="O349" s="12" t="s">
        <v>342</v>
      </c>
      <c r="P349" s="12" t="s">
        <v>276</v>
      </c>
      <c r="Q349" s="12" t="s">
        <v>356</v>
      </c>
      <c r="R349" s="12" t="s">
        <v>278</v>
      </c>
      <c r="S349" s="12" t="s">
        <v>278</v>
      </c>
      <c r="T349" s="12" t="s">
        <v>279</v>
      </c>
      <c r="U349" s="12" t="s">
        <v>280</v>
      </c>
      <c r="V349" s="12" t="s">
        <v>1493</v>
      </c>
      <c r="W349" s="12" t="s">
        <v>1493</v>
      </c>
      <c r="X349" s="12" t="s">
        <v>559</v>
      </c>
      <c r="Y349" s="12" t="s">
        <v>552</v>
      </c>
      <c r="Z349" s="12" t="s">
        <v>553</v>
      </c>
      <c r="AA349" s="12"/>
      <c r="AB349" s="12"/>
      <c r="AC349" s="15" t="s">
        <v>29</v>
      </c>
      <c r="AD349">
        <v>1</v>
      </c>
      <c r="AE349">
        <v>2</v>
      </c>
      <c r="AF349">
        <v>42</v>
      </c>
      <c r="AG349">
        <v>44</v>
      </c>
      <c r="AH349" t="s">
        <v>1565</v>
      </c>
      <c r="AI349">
        <v>42</v>
      </c>
    </row>
    <row r="350" spans="1:35">
      <c r="A350" t="str">
        <f t="shared" si="5"/>
        <v>130103300110124003</v>
      </c>
      <c r="B350" s="12" t="s">
        <v>546</v>
      </c>
      <c r="C350" s="12" t="s">
        <v>48</v>
      </c>
      <c r="D350" s="12" t="s">
        <v>865</v>
      </c>
      <c r="E350" s="12" t="s">
        <v>268</v>
      </c>
      <c r="F350" s="12" t="s">
        <v>51</v>
      </c>
      <c r="G350" s="12" t="s">
        <v>350</v>
      </c>
      <c r="H350" s="12" t="s">
        <v>282</v>
      </c>
      <c r="I350" s="12" t="s">
        <v>555</v>
      </c>
      <c r="J350" s="12" t="s">
        <v>868</v>
      </c>
      <c r="K350" s="12" t="s">
        <v>492</v>
      </c>
      <c r="L350" s="12" t="s">
        <v>273</v>
      </c>
      <c r="M350" s="12">
        <v>1</v>
      </c>
      <c r="N350" s="12" t="s">
        <v>578</v>
      </c>
      <c r="O350" s="12" t="s">
        <v>342</v>
      </c>
      <c r="P350" s="12" t="s">
        <v>276</v>
      </c>
      <c r="Q350" s="12" t="s">
        <v>356</v>
      </c>
      <c r="R350" s="12" t="s">
        <v>398</v>
      </c>
      <c r="S350" s="12" t="s">
        <v>1403</v>
      </c>
      <c r="T350" s="12" t="s">
        <v>279</v>
      </c>
      <c r="U350" s="12" t="s">
        <v>280</v>
      </c>
      <c r="V350" s="12" t="s">
        <v>1493</v>
      </c>
      <c r="W350" s="12" t="s">
        <v>1493</v>
      </c>
      <c r="X350" s="12" t="s">
        <v>579</v>
      </c>
      <c r="Y350" s="12" t="s">
        <v>552</v>
      </c>
      <c r="Z350" s="12" t="s">
        <v>553</v>
      </c>
      <c r="AA350" s="12"/>
      <c r="AB350" s="12"/>
      <c r="AC350" s="15" t="s">
        <v>29</v>
      </c>
      <c r="AD350">
        <v>1</v>
      </c>
      <c r="AE350">
        <v>2</v>
      </c>
      <c r="AF350">
        <v>7</v>
      </c>
      <c r="AG350">
        <v>9</v>
      </c>
      <c r="AH350" t="s">
        <v>1585</v>
      </c>
      <c r="AI350">
        <v>7</v>
      </c>
    </row>
    <row r="351" spans="1:35">
      <c r="A351" t="str">
        <f t="shared" si="5"/>
        <v>130103300110125001</v>
      </c>
      <c r="B351" s="12" t="s">
        <v>546</v>
      </c>
      <c r="C351" s="12" t="s">
        <v>48</v>
      </c>
      <c r="D351" s="12" t="s">
        <v>869</v>
      </c>
      <c r="E351" s="12" t="s">
        <v>268</v>
      </c>
      <c r="F351" s="12" t="s">
        <v>49</v>
      </c>
      <c r="G351" s="12" t="s">
        <v>350</v>
      </c>
      <c r="H351" s="12" t="s">
        <v>282</v>
      </c>
      <c r="I351" s="12" t="s">
        <v>555</v>
      </c>
      <c r="J351" s="12" t="s">
        <v>870</v>
      </c>
      <c r="K351" s="12" t="s">
        <v>492</v>
      </c>
      <c r="L351" s="12" t="s">
        <v>273</v>
      </c>
      <c r="M351" s="12">
        <v>2</v>
      </c>
      <c r="N351" s="12" t="s">
        <v>863</v>
      </c>
      <c r="O351" s="12" t="s">
        <v>342</v>
      </c>
      <c r="P351" s="12" t="s">
        <v>276</v>
      </c>
      <c r="Q351" s="12" t="s">
        <v>356</v>
      </c>
      <c r="R351" s="12" t="s">
        <v>278</v>
      </c>
      <c r="S351" s="12" t="s">
        <v>278</v>
      </c>
      <c r="T351" s="12" t="s">
        <v>279</v>
      </c>
      <c r="U351" s="12" t="s">
        <v>280</v>
      </c>
      <c r="V351" s="12" t="s">
        <v>1494</v>
      </c>
      <c r="W351" s="12" t="s">
        <v>1494</v>
      </c>
      <c r="X351" s="12" t="s">
        <v>557</v>
      </c>
      <c r="Y351" s="12" t="s">
        <v>552</v>
      </c>
      <c r="Z351" s="12" t="s">
        <v>553</v>
      </c>
      <c r="AA351" s="12"/>
      <c r="AB351" s="12"/>
      <c r="AC351" s="15" t="s">
        <v>29</v>
      </c>
      <c r="AD351">
        <v>2</v>
      </c>
      <c r="AE351">
        <v>1</v>
      </c>
      <c r="AF351">
        <v>13</v>
      </c>
      <c r="AG351">
        <v>14</v>
      </c>
      <c r="AH351" t="s">
        <v>1585</v>
      </c>
      <c r="AI351">
        <v>6.5</v>
      </c>
    </row>
    <row r="352" spans="1:35">
      <c r="A352" t="str">
        <f t="shared" si="5"/>
        <v>130103300110125002</v>
      </c>
      <c r="B352" s="12" t="s">
        <v>546</v>
      </c>
      <c r="C352" s="12" t="s">
        <v>48</v>
      </c>
      <c r="D352" s="12" t="s">
        <v>869</v>
      </c>
      <c r="E352" s="12" t="s">
        <v>268</v>
      </c>
      <c r="F352" s="12" t="s">
        <v>50</v>
      </c>
      <c r="G352" s="12" t="s">
        <v>350</v>
      </c>
      <c r="H352" s="12" t="s">
        <v>282</v>
      </c>
      <c r="I352" s="12" t="s">
        <v>555</v>
      </c>
      <c r="J352" s="12" t="s">
        <v>871</v>
      </c>
      <c r="K352" s="12" t="s">
        <v>492</v>
      </c>
      <c r="L352" s="12" t="s">
        <v>273</v>
      </c>
      <c r="M352" s="12">
        <v>2</v>
      </c>
      <c r="N352" s="12" t="s">
        <v>863</v>
      </c>
      <c r="O352" s="12" t="s">
        <v>342</v>
      </c>
      <c r="P352" s="12" t="s">
        <v>276</v>
      </c>
      <c r="Q352" s="12" t="s">
        <v>356</v>
      </c>
      <c r="R352" s="12" t="s">
        <v>278</v>
      </c>
      <c r="S352" s="12" t="s">
        <v>278</v>
      </c>
      <c r="T352" s="12" t="s">
        <v>279</v>
      </c>
      <c r="U352" s="12" t="s">
        <v>280</v>
      </c>
      <c r="V352" s="12" t="s">
        <v>1494</v>
      </c>
      <c r="W352" s="12" t="s">
        <v>1494</v>
      </c>
      <c r="X352" s="12" t="s">
        <v>559</v>
      </c>
      <c r="Y352" s="12" t="s">
        <v>552</v>
      </c>
      <c r="Z352" s="12" t="s">
        <v>553</v>
      </c>
      <c r="AA352" s="12"/>
      <c r="AB352" s="12"/>
      <c r="AC352" s="15" t="s">
        <v>29</v>
      </c>
      <c r="AD352">
        <v>2</v>
      </c>
      <c r="AE352">
        <v>0</v>
      </c>
      <c r="AF352">
        <v>26</v>
      </c>
      <c r="AG352">
        <v>26</v>
      </c>
      <c r="AH352" t="s">
        <v>1582</v>
      </c>
      <c r="AI352">
        <v>13</v>
      </c>
    </row>
    <row r="353" spans="1:35">
      <c r="A353" t="str">
        <f t="shared" si="5"/>
        <v>130103300110125003</v>
      </c>
      <c r="B353" s="12" t="s">
        <v>546</v>
      </c>
      <c r="C353" s="12" t="s">
        <v>48</v>
      </c>
      <c r="D353" s="12" t="s">
        <v>869</v>
      </c>
      <c r="E353" s="12" t="s">
        <v>268</v>
      </c>
      <c r="F353" s="12" t="s">
        <v>51</v>
      </c>
      <c r="G353" s="12" t="s">
        <v>350</v>
      </c>
      <c r="H353" s="12" t="s">
        <v>282</v>
      </c>
      <c r="I353" s="12" t="s">
        <v>555</v>
      </c>
      <c r="J353" s="12" t="s">
        <v>872</v>
      </c>
      <c r="K353" s="12" t="s">
        <v>492</v>
      </c>
      <c r="L353" s="12" t="s">
        <v>273</v>
      </c>
      <c r="M353" s="12">
        <v>1</v>
      </c>
      <c r="N353" s="12" t="s">
        <v>578</v>
      </c>
      <c r="O353" s="12" t="s">
        <v>342</v>
      </c>
      <c r="P353" s="12" t="s">
        <v>276</v>
      </c>
      <c r="Q353" s="12" t="s">
        <v>356</v>
      </c>
      <c r="R353" s="12" t="s">
        <v>398</v>
      </c>
      <c r="S353" s="12" t="s">
        <v>1403</v>
      </c>
      <c r="T353" s="12" t="s">
        <v>279</v>
      </c>
      <c r="U353" s="12" t="s">
        <v>280</v>
      </c>
      <c r="V353" s="12" t="s">
        <v>1494</v>
      </c>
      <c r="W353" s="12" t="s">
        <v>1494</v>
      </c>
      <c r="X353" s="12" t="s">
        <v>579</v>
      </c>
      <c r="Y353" s="12" t="s">
        <v>552</v>
      </c>
      <c r="Z353" s="12" t="s">
        <v>553</v>
      </c>
      <c r="AA353" s="12"/>
      <c r="AB353" s="12"/>
      <c r="AC353" s="15" t="s">
        <v>29</v>
      </c>
      <c r="AD353">
        <v>1</v>
      </c>
      <c r="AE353">
        <v>0</v>
      </c>
      <c r="AF353">
        <v>12</v>
      </c>
      <c r="AG353">
        <v>12</v>
      </c>
      <c r="AH353" t="s">
        <v>1575</v>
      </c>
      <c r="AI353">
        <v>12</v>
      </c>
    </row>
    <row r="354" spans="1:35">
      <c r="A354" t="str">
        <f t="shared" si="5"/>
        <v>130103300110126001</v>
      </c>
      <c r="B354" s="12" t="s">
        <v>546</v>
      </c>
      <c r="C354" s="12" t="s">
        <v>48</v>
      </c>
      <c r="D354" s="12" t="s">
        <v>111</v>
      </c>
      <c r="E354" s="12" t="s">
        <v>268</v>
      </c>
      <c r="F354" s="12" t="s">
        <v>49</v>
      </c>
      <c r="G354" s="12" t="s">
        <v>350</v>
      </c>
      <c r="H354" s="12" t="s">
        <v>282</v>
      </c>
      <c r="I354" s="12" t="s">
        <v>555</v>
      </c>
      <c r="J354" s="12" t="s">
        <v>873</v>
      </c>
      <c r="K354" s="12" t="s">
        <v>492</v>
      </c>
      <c r="L354" s="12" t="s">
        <v>273</v>
      </c>
      <c r="M354" s="12">
        <v>1</v>
      </c>
      <c r="N354" s="12" t="s">
        <v>874</v>
      </c>
      <c r="O354" s="12" t="s">
        <v>342</v>
      </c>
      <c r="P354" s="12" t="s">
        <v>276</v>
      </c>
      <c r="Q354" s="12" t="s">
        <v>356</v>
      </c>
      <c r="R354" s="12" t="s">
        <v>278</v>
      </c>
      <c r="S354" s="12" t="s">
        <v>278</v>
      </c>
      <c r="T354" s="12" t="s">
        <v>279</v>
      </c>
      <c r="U354" s="12" t="s">
        <v>280</v>
      </c>
      <c r="V354" s="12" t="s">
        <v>1404</v>
      </c>
      <c r="W354" s="12" t="s">
        <v>1404</v>
      </c>
      <c r="X354" s="12" t="s">
        <v>595</v>
      </c>
      <c r="Y354" s="12" t="s">
        <v>552</v>
      </c>
      <c r="Z354" s="12" t="s">
        <v>553</v>
      </c>
      <c r="AA354" s="12"/>
      <c r="AB354" s="12"/>
      <c r="AC354" s="15" t="s">
        <v>29</v>
      </c>
      <c r="AD354">
        <v>1</v>
      </c>
      <c r="AE354">
        <v>0</v>
      </c>
      <c r="AF354">
        <v>399</v>
      </c>
      <c r="AG354">
        <v>399</v>
      </c>
      <c r="AH354" t="s">
        <v>1723</v>
      </c>
      <c r="AI354">
        <v>399</v>
      </c>
    </row>
    <row r="355" spans="1:35">
      <c r="A355" t="str">
        <f t="shared" si="5"/>
        <v>130103300110126002</v>
      </c>
      <c r="B355" s="12" t="s">
        <v>546</v>
      </c>
      <c r="C355" s="12" t="s">
        <v>48</v>
      </c>
      <c r="D355" s="12" t="s">
        <v>111</v>
      </c>
      <c r="E355" s="12" t="s">
        <v>268</v>
      </c>
      <c r="F355" s="12" t="s">
        <v>50</v>
      </c>
      <c r="G355" s="12" t="s">
        <v>350</v>
      </c>
      <c r="H355" s="12" t="s">
        <v>282</v>
      </c>
      <c r="I355" s="12" t="s">
        <v>555</v>
      </c>
      <c r="J355" s="12" t="s">
        <v>875</v>
      </c>
      <c r="K355" s="12" t="s">
        <v>492</v>
      </c>
      <c r="L355" s="12" t="s">
        <v>273</v>
      </c>
      <c r="M355" s="12">
        <v>1</v>
      </c>
      <c r="N355" s="12" t="s">
        <v>874</v>
      </c>
      <c r="O355" s="12" t="s">
        <v>342</v>
      </c>
      <c r="P355" s="12" t="s">
        <v>276</v>
      </c>
      <c r="Q355" s="12" t="s">
        <v>356</v>
      </c>
      <c r="R355" s="12" t="s">
        <v>278</v>
      </c>
      <c r="S355" s="12" t="s">
        <v>278</v>
      </c>
      <c r="T355" s="12" t="s">
        <v>279</v>
      </c>
      <c r="U355" s="12" t="s">
        <v>280</v>
      </c>
      <c r="V355" s="12" t="s">
        <v>1404</v>
      </c>
      <c r="W355" s="12" t="s">
        <v>1404</v>
      </c>
      <c r="X355" s="12" t="s">
        <v>597</v>
      </c>
      <c r="Y355" s="12" t="s">
        <v>552</v>
      </c>
      <c r="Z355" s="12" t="s">
        <v>553</v>
      </c>
      <c r="AA355" s="12"/>
      <c r="AB355" s="12"/>
      <c r="AC355" s="15" t="s">
        <v>29</v>
      </c>
      <c r="AD355">
        <v>1</v>
      </c>
      <c r="AE355">
        <v>0</v>
      </c>
      <c r="AF355">
        <v>144</v>
      </c>
      <c r="AG355">
        <v>144</v>
      </c>
      <c r="AH355" t="s">
        <v>1724</v>
      </c>
      <c r="AI355">
        <v>144</v>
      </c>
    </row>
    <row r="356" spans="1:35">
      <c r="A356" t="str">
        <f t="shared" si="5"/>
        <v>130103300110127001</v>
      </c>
      <c r="B356" s="12" t="s">
        <v>546</v>
      </c>
      <c r="C356" s="12" t="s">
        <v>48</v>
      </c>
      <c r="D356" s="12" t="s">
        <v>215</v>
      </c>
      <c r="E356" s="12" t="s">
        <v>268</v>
      </c>
      <c r="F356" s="12" t="s">
        <v>49</v>
      </c>
      <c r="G356" s="12" t="s">
        <v>350</v>
      </c>
      <c r="H356" s="12" t="s">
        <v>282</v>
      </c>
      <c r="I356" s="12" t="s">
        <v>555</v>
      </c>
      <c r="J356" s="12" t="s">
        <v>876</v>
      </c>
      <c r="K356" s="12" t="s">
        <v>492</v>
      </c>
      <c r="L356" s="12" t="s">
        <v>273</v>
      </c>
      <c r="M356" s="12">
        <v>1</v>
      </c>
      <c r="N356" s="12" t="s">
        <v>550</v>
      </c>
      <c r="O356" s="12" t="s">
        <v>342</v>
      </c>
      <c r="P356" s="12" t="s">
        <v>276</v>
      </c>
      <c r="Q356" s="12" t="s">
        <v>356</v>
      </c>
      <c r="R356" s="12" t="s">
        <v>278</v>
      </c>
      <c r="S356" s="12" t="s">
        <v>278</v>
      </c>
      <c r="T356" s="12" t="s">
        <v>279</v>
      </c>
      <c r="U356" s="12" t="s">
        <v>280</v>
      </c>
      <c r="V356" s="12" t="s">
        <v>1495</v>
      </c>
      <c r="W356" s="12" t="s">
        <v>1495</v>
      </c>
      <c r="X356" s="12" t="s">
        <v>557</v>
      </c>
      <c r="Y356" s="12" t="s">
        <v>552</v>
      </c>
      <c r="Z356" s="12" t="s">
        <v>553</v>
      </c>
      <c r="AA356" s="12"/>
      <c r="AB356" s="12"/>
      <c r="AC356" s="15" t="s">
        <v>29</v>
      </c>
      <c r="AD356">
        <v>1</v>
      </c>
      <c r="AE356">
        <v>2</v>
      </c>
      <c r="AF356">
        <v>26</v>
      </c>
      <c r="AG356">
        <v>28</v>
      </c>
      <c r="AH356" t="s">
        <v>1590</v>
      </c>
      <c r="AI356">
        <v>26</v>
      </c>
    </row>
    <row r="357" spans="1:35">
      <c r="A357" t="str">
        <f t="shared" si="5"/>
        <v>130103300110127002</v>
      </c>
      <c r="B357" s="12" t="s">
        <v>546</v>
      </c>
      <c r="C357" s="12" t="s">
        <v>48</v>
      </c>
      <c r="D357" s="12" t="s">
        <v>215</v>
      </c>
      <c r="E357" s="12" t="s">
        <v>268</v>
      </c>
      <c r="F357" s="12" t="s">
        <v>50</v>
      </c>
      <c r="G357" s="12" t="s">
        <v>350</v>
      </c>
      <c r="H357" s="12" t="s">
        <v>282</v>
      </c>
      <c r="I357" s="12" t="s">
        <v>555</v>
      </c>
      <c r="J357" s="12" t="s">
        <v>877</v>
      </c>
      <c r="K357" s="12" t="s">
        <v>492</v>
      </c>
      <c r="L357" s="12" t="s">
        <v>273</v>
      </c>
      <c r="M357" s="12">
        <v>1</v>
      </c>
      <c r="N357" s="12" t="s">
        <v>550</v>
      </c>
      <c r="O357" s="12" t="s">
        <v>342</v>
      </c>
      <c r="P357" s="12" t="s">
        <v>276</v>
      </c>
      <c r="Q357" s="12" t="s">
        <v>356</v>
      </c>
      <c r="R357" s="12" t="s">
        <v>278</v>
      </c>
      <c r="S357" s="12" t="s">
        <v>278</v>
      </c>
      <c r="T357" s="12" t="s">
        <v>279</v>
      </c>
      <c r="U357" s="12" t="s">
        <v>280</v>
      </c>
      <c r="V357" s="12" t="s">
        <v>1495</v>
      </c>
      <c r="W357" s="12" t="s">
        <v>1495</v>
      </c>
      <c r="X357" s="12" t="s">
        <v>559</v>
      </c>
      <c r="Y357" s="12" t="s">
        <v>552</v>
      </c>
      <c r="Z357" s="12" t="s">
        <v>553</v>
      </c>
      <c r="AA357" s="12"/>
      <c r="AB357" s="12"/>
      <c r="AC357" s="15" t="s">
        <v>29</v>
      </c>
      <c r="AD357">
        <v>1</v>
      </c>
      <c r="AE357">
        <v>0</v>
      </c>
      <c r="AF357">
        <v>31</v>
      </c>
      <c r="AG357">
        <v>31</v>
      </c>
      <c r="AH357" t="s">
        <v>1606</v>
      </c>
      <c r="AI357">
        <v>31</v>
      </c>
    </row>
    <row r="358" spans="1:35">
      <c r="A358" t="str">
        <f t="shared" si="5"/>
        <v>130103300110128001</v>
      </c>
      <c r="B358" s="12" t="s">
        <v>546</v>
      </c>
      <c r="C358" s="12" t="s">
        <v>48</v>
      </c>
      <c r="D358" s="12" t="s">
        <v>189</v>
      </c>
      <c r="E358" s="12" t="s">
        <v>268</v>
      </c>
      <c r="F358" s="12" t="s">
        <v>49</v>
      </c>
      <c r="G358" s="12" t="s">
        <v>350</v>
      </c>
      <c r="H358" s="12" t="s">
        <v>282</v>
      </c>
      <c r="I358" s="12" t="s">
        <v>548</v>
      </c>
      <c r="J358" s="12" t="s">
        <v>878</v>
      </c>
      <c r="K358" s="12" t="s">
        <v>492</v>
      </c>
      <c r="L358" s="12" t="s">
        <v>273</v>
      </c>
      <c r="M358" s="12">
        <v>2</v>
      </c>
      <c r="N358" s="12" t="s">
        <v>550</v>
      </c>
      <c r="O358" s="12" t="s">
        <v>342</v>
      </c>
      <c r="P358" s="12" t="s">
        <v>276</v>
      </c>
      <c r="Q358" s="12" t="s">
        <v>356</v>
      </c>
      <c r="R358" s="12" t="s">
        <v>278</v>
      </c>
      <c r="S358" s="12" t="s">
        <v>278</v>
      </c>
      <c r="T358" s="12" t="s">
        <v>279</v>
      </c>
      <c r="U358" s="12" t="s">
        <v>280</v>
      </c>
      <c r="V358" s="12" t="s">
        <v>1496</v>
      </c>
      <c r="W358" s="12" t="s">
        <v>1496</v>
      </c>
      <c r="X358" s="12" t="s">
        <v>636</v>
      </c>
      <c r="Y358" s="12" t="s">
        <v>552</v>
      </c>
      <c r="Z358" s="12" t="s">
        <v>553</v>
      </c>
      <c r="AA358" s="12"/>
      <c r="AB358" s="12"/>
      <c r="AC358" s="15" t="s">
        <v>29</v>
      </c>
      <c r="AD358">
        <v>2</v>
      </c>
      <c r="AE358">
        <v>1</v>
      </c>
      <c r="AF358">
        <v>118</v>
      </c>
      <c r="AG358">
        <v>119</v>
      </c>
      <c r="AH358" t="s">
        <v>1611</v>
      </c>
      <c r="AI358">
        <v>59</v>
      </c>
    </row>
    <row r="359" spans="1:35">
      <c r="A359" t="str">
        <f t="shared" si="5"/>
        <v>130103300110128002</v>
      </c>
      <c r="B359" s="12" t="s">
        <v>546</v>
      </c>
      <c r="C359" s="12" t="s">
        <v>48</v>
      </c>
      <c r="D359" s="12" t="s">
        <v>189</v>
      </c>
      <c r="E359" s="12" t="s">
        <v>268</v>
      </c>
      <c r="F359" s="12" t="s">
        <v>50</v>
      </c>
      <c r="G359" s="12" t="s">
        <v>350</v>
      </c>
      <c r="H359" s="12" t="s">
        <v>282</v>
      </c>
      <c r="I359" s="12" t="s">
        <v>548</v>
      </c>
      <c r="J359" s="12" t="s">
        <v>879</v>
      </c>
      <c r="K359" s="12" t="s">
        <v>492</v>
      </c>
      <c r="L359" s="12" t="s">
        <v>273</v>
      </c>
      <c r="M359" s="12">
        <v>2</v>
      </c>
      <c r="N359" s="12" t="s">
        <v>550</v>
      </c>
      <c r="O359" s="12" t="s">
        <v>342</v>
      </c>
      <c r="P359" s="12" t="s">
        <v>276</v>
      </c>
      <c r="Q359" s="12" t="s">
        <v>356</v>
      </c>
      <c r="R359" s="12" t="s">
        <v>278</v>
      </c>
      <c r="S359" s="12" t="s">
        <v>278</v>
      </c>
      <c r="T359" s="12" t="s">
        <v>279</v>
      </c>
      <c r="U359" s="12" t="s">
        <v>280</v>
      </c>
      <c r="V359" s="12" t="s">
        <v>1496</v>
      </c>
      <c r="W359" s="12" t="s">
        <v>1496</v>
      </c>
      <c r="X359" s="12" t="s">
        <v>638</v>
      </c>
      <c r="Y359" s="12" t="s">
        <v>552</v>
      </c>
      <c r="Z359" s="12" t="s">
        <v>553</v>
      </c>
      <c r="AA359" s="12"/>
      <c r="AB359" s="12"/>
      <c r="AC359" s="15" t="s">
        <v>29</v>
      </c>
      <c r="AD359">
        <v>2</v>
      </c>
      <c r="AE359">
        <v>4</v>
      </c>
      <c r="AF359">
        <v>154</v>
      </c>
      <c r="AG359">
        <v>158</v>
      </c>
      <c r="AH359" t="s">
        <v>1633</v>
      </c>
      <c r="AI359">
        <v>77</v>
      </c>
    </row>
    <row r="360" spans="1:35">
      <c r="A360" t="str">
        <f t="shared" si="5"/>
        <v>130103300110130001</v>
      </c>
      <c r="B360" s="12" t="s">
        <v>546</v>
      </c>
      <c r="C360" s="12" t="s">
        <v>48</v>
      </c>
      <c r="D360" s="12" t="s">
        <v>190</v>
      </c>
      <c r="E360" s="12" t="s">
        <v>268</v>
      </c>
      <c r="F360" s="12" t="s">
        <v>49</v>
      </c>
      <c r="G360" s="12" t="s">
        <v>350</v>
      </c>
      <c r="H360" s="12" t="s">
        <v>282</v>
      </c>
      <c r="I360" s="12" t="s">
        <v>548</v>
      </c>
      <c r="J360" s="12" t="s">
        <v>880</v>
      </c>
      <c r="K360" s="12" t="s">
        <v>492</v>
      </c>
      <c r="L360" s="12" t="s">
        <v>273</v>
      </c>
      <c r="M360" s="12">
        <v>2</v>
      </c>
      <c r="N360" s="12" t="s">
        <v>550</v>
      </c>
      <c r="O360" s="12" t="s">
        <v>342</v>
      </c>
      <c r="P360" s="12" t="s">
        <v>276</v>
      </c>
      <c r="Q360" s="12" t="s">
        <v>356</v>
      </c>
      <c r="R360" s="12" t="s">
        <v>278</v>
      </c>
      <c r="S360" s="12" t="s">
        <v>278</v>
      </c>
      <c r="T360" s="12" t="s">
        <v>279</v>
      </c>
      <c r="U360" s="12" t="s">
        <v>280</v>
      </c>
      <c r="V360" s="12" t="s">
        <v>1497</v>
      </c>
      <c r="W360" s="12" t="s">
        <v>1497</v>
      </c>
      <c r="X360" s="12" t="s">
        <v>636</v>
      </c>
      <c r="Y360" s="12" t="s">
        <v>552</v>
      </c>
      <c r="Z360" s="12" t="s">
        <v>553</v>
      </c>
      <c r="AA360" s="12"/>
      <c r="AB360" s="12"/>
      <c r="AC360" s="15" t="s">
        <v>29</v>
      </c>
      <c r="AD360">
        <v>2</v>
      </c>
      <c r="AE360">
        <v>0</v>
      </c>
      <c r="AF360">
        <v>116</v>
      </c>
      <c r="AG360">
        <v>116</v>
      </c>
      <c r="AH360" t="s">
        <v>1621</v>
      </c>
      <c r="AI360">
        <v>58</v>
      </c>
    </row>
    <row r="361" spans="1:35">
      <c r="A361" t="str">
        <f t="shared" si="5"/>
        <v>130103300110130002</v>
      </c>
      <c r="B361" s="12" t="s">
        <v>546</v>
      </c>
      <c r="C361" s="12" t="s">
        <v>48</v>
      </c>
      <c r="D361" s="12" t="s">
        <v>190</v>
      </c>
      <c r="E361" s="12" t="s">
        <v>268</v>
      </c>
      <c r="F361" s="12" t="s">
        <v>50</v>
      </c>
      <c r="G361" s="12" t="s">
        <v>350</v>
      </c>
      <c r="H361" s="12" t="s">
        <v>282</v>
      </c>
      <c r="I361" s="12" t="s">
        <v>548</v>
      </c>
      <c r="J361" s="12" t="s">
        <v>881</v>
      </c>
      <c r="K361" s="12" t="s">
        <v>492</v>
      </c>
      <c r="L361" s="12" t="s">
        <v>273</v>
      </c>
      <c r="M361" s="12">
        <v>2</v>
      </c>
      <c r="N361" s="12" t="s">
        <v>550</v>
      </c>
      <c r="O361" s="12" t="s">
        <v>342</v>
      </c>
      <c r="P361" s="12" t="s">
        <v>276</v>
      </c>
      <c r="Q361" s="12" t="s">
        <v>356</v>
      </c>
      <c r="R361" s="12" t="s">
        <v>278</v>
      </c>
      <c r="S361" s="12" t="s">
        <v>278</v>
      </c>
      <c r="T361" s="12" t="s">
        <v>279</v>
      </c>
      <c r="U361" s="12" t="s">
        <v>280</v>
      </c>
      <c r="V361" s="12" t="s">
        <v>1497</v>
      </c>
      <c r="W361" s="12" t="s">
        <v>1497</v>
      </c>
      <c r="X361" s="12" t="s">
        <v>638</v>
      </c>
      <c r="Y361" s="12" t="s">
        <v>552</v>
      </c>
      <c r="Z361" s="12" t="s">
        <v>553</v>
      </c>
      <c r="AA361" s="12"/>
      <c r="AB361" s="12"/>
      <c r="AC361" s="15" t="s">
        <v>29</v>
      </c>
      <c r="AD361">
        <v>2</v>
      </c>
      <c r="AE361">
        <v>3</v>
      </c>
      <c r="AF361">
        <v>166</v>
      </c>
      <c r="AG361">
        <v>169</v>
      </c>
      <c r="AH361" t="s">
        <v>1725</v>
      </c>
      <c r="AI361">
        <v>83</v>
      </c>
    </row>
    <row r="362" spans="1:35">
      <c r="A362" t="str">
        <f t="shared" si="5"/>
        <v>130103300110132001</v>
      </c>
      <c r="B362" s="12" t="s">
        <v>546</v>
      </c>
      <c r="C362" s="12" t="s">
        <v>48</v>
      </c>
      <c r="D362" s="12" t="s">
        <v>882</v>
      </c>
      <c r="E362" s="12" t="s">
        <v>268</v>
      </c>
      <c r="F362" s="12" t="s">
        <v>49</v>
      </c>
      <c r="G362" s="12" t="s">
        <v>350</v>
      </c>
      <c r="H362" s="12" t="s">
        <v>282</v>
      </c>
      <c r="I362" s="12" t="s">
        <v>548</v>
      </c>
      <c r="J362" s="12" t="s">
        <v>883</v>
      </c>
      <c r="K362" s="12" t="s">
        <v>492</v>
      </c>
      <c r="L362" s="12" t="s">
        <v>273</v>
      </c>
      <c r="M362" s="12">
        <v>1</v>
      </c>
      <c r="N362" s="12" t="s">
        <v>550</v>
      </c>
      <c r="O362" s="12" t="s">
        <v>342</v>
      </c>
      <c r="P362" s="12" t="s">
        <v>276</v>
      </c>
      <c r="Q362" s="12" t="s">
        <v>356</v>
      </c>
      <c r="R362" s="12" t="s">
        <v>278</v>
      </c>
      <c r="S362" s="12" t="s">
        <v>278</v>
      </c>
      <c r="T362" s="12" t="s">
        <v>279</v>
      </c>
      <c r="U362" s="12" t="s">
        <v>280</v>
      </c>
      <c r="V362" s="12" t="s">
        <v>1498</v>
      </c>
      <c r="W362" s="12" t="s">
        <v>1498</v>
      </c>
      <c r="X362" s="12" t="s">
        <v>704</v>
      </c>
      <c r="Y362" s="12" t="s">
        <v>552</v>
      </c>
      <c r="Z362" s="12" t="s">
        <v>553</v>
      </c>
      <c r="AA362" s="12"/>
      <c r="AB362" s="12"/>
      <c r="AC362" s="15" t="s">
        <v>29</v>
      </c>
      <c r="AD362">
        <v>1</v>
      </c>
      <c r="AE362">
        <v>4</v>
      </c>
      <c r="AF362">
        <v>224</v>
      </c>
      <c r="AG362">
        <v>228</v>
      </c>
      <c r="AH362" t="s">
        <v>1726</v>
      </c>
      <c r="AI362">
        <v>224</v>
      </c>
    </row>
    <row r="363" spans="1:35">
      <c r="A363" t="str">
        <f t="shared" si="5"/>
        <v>130103300110132002</v>
      </c>
      <c r="B363" s="12" t="s">
        <v>546</v>
      </c>
      <c r="C363" s="12" t="s">
        <v>48</v>
      </c>
      <c r="D363" s="12" t="s">
        <v>882</v>
      </c>
      <c r="E363" s="12" t="s">
        <v>268</v>
      </c>
      <c r="F363" s="12" t="s">
        <v>50</v>
      </c>
      <c r="G363" s="12" t="s">
        <v>350</v>
      </c>
      <c r="H363" s="12" t="s">
        <v>282</v>
      </c>
      <c r="I363" s="12" t="s">
        <v>548</v>
      </c>
      <c r="J363" s="12" t="s">
        <v>884</v>
      </c>
      <c r="K363" s="12" t="s">
        <v>492</v>
      </c>
      <c r="L363" s="12" t="s">
        <v>273</v>
      </c>
      <c r="M363" s="12">
        <v>1</v>
      </c>
      <c r="N363" s="12" t="s">
        <v>550</v>
      </c>
      <c r="O363" s="12" t="s">
        <v>342</v>
      </c>
      <c r="P363" s="12" t="s">
        <v>276</v>
      </c>
      <c r="Q363" s="12" t="s">
        <v>356</v>
      </c>
      <c r="R363" s="12" t="s">
        <v>278</v>
      </c>
      <c r="S363" s="12" t="s">
        <v>278</v>
      </c>
      <c r="T363" s="12" t="s">
        <v>279</v>
      </c>
      <c r="U363" s="12" t="s">
        <v>280</v>
      </c>
      <c r="V363" s="12" t="s">
        <v>1498</v>
      </c>
      <c r="W363" s="12" t="s">
        <v>1498</v>
      </c>
      <c r="X363" s="12" t="s">
        <v>706</v>
      </c>
      <c r="Y363" s="12" t="s">
        <v>552</v>
      </c>
      <c r="Z363" s="12" t="s">
        <v>553</v>
      </c>
      <c r="AA363" s="12"/>
      <c r="AB363" s="12"/>
      <c r="AC363" s="15" t="s">
        <v>29</v>
      </c>
      <c r="AD363">
        <v>1</v>
      </c>
      <c r="AE363">
        <v>6</v>
      </c>
      <c r="AF363">
        <v>273</v>
      </c>
      <c r="AG363">
        <v>279</v>
      </c>
      <c r="AH363" t="s">
        <v>1727</v>
      </c>
      <c r="AI363">
        <v>273</v>
      </c>
    </row>
    <row r="364" spans="1:35">
      <c r="A364" t="str">
        <f t="shared" si="5"/>
        <v>130103300110133001</v>
      </c>
      <c r="B364" s="12" t="s">
        <v>546</v>
      </c>
      <c r="C364" s="12" t="s">
        <v>48</v>
      </c>
      <c r="D364" s="12" t="s">
        <v>885</v>
      </c>
      <c r="E364" s="12" t="s">
        <v>268</v>
      </c>
      <c r="F364" s="12" t="s">
        <v>49</v>
      </c>
      <c r="G364" s="12" t="s">
        <v>350</v>
      </c>
      <c r="H364" s="12" t="s">
        <v>282</v>
      </c>
      <c r="I364" s="12" t="s">
        <v>555</v>
      </c>
      <c r="J364" s="12" t="s">
        <v>886</v>
      </c>
      <c r="K364" s="12" t="s">
        <v>492</v>
      </c>
      <c r="L364" s="12" t="s">
        <v>273</v>
      </c>
      <c r="M364" s="12">
        <v>2</v>
      </c>
      <c r="N364" s="12" t="s">
        <v>863</v>
      </c>
      <c r="O364" s="12" t="s">
        <v>342</v>
      </c>
      <c r="P364" s="12" t="s">
        <v>276</v>
      </c>
      <c r="Q364" s="12" t="s">
        <v>356</v>
      </c>
      <c r="R364" s="12" t="s">
        <v>278</v>
      </c>
      <c r="S364" s="12" t="s">
        <v>278</v>
      </c>
      <c r="T364" s="12" t="s">
        <v>279</v>
      </c>
      <c r="U364" s="12" t="s">
        <v>280</v>
      </c>
      <c r="V364" s="12" t="s">
        <v>1499</v>
      </c>
      <c r="W364" s="12" t="s">
        <v>1499</v>
      </c>
      <c r="X364" s="12" t="s">
        <v>557</v>
      </c>
      <c r="Y364" s="12" t="s">
        <v>552</v>
      </c>
      <c r="Z364" s="12" t="s">
        <v>553</v>
      </c>
      <c r="AA364" s="12"/>
      <c r="AB364" s="12"/>
      <c r="AC364" s="15" t="s">
        <v>29</v>
      </c>
      <c r="AD364">
        <v>2</v>
      </c>
      <c r="AE364">
        <v>0</v>
      </c>
      <c r="AF364">
        <v>15</v>
      </c>
      <c r="AG364">
        <v>15</v>
      </c>
      <c r="AH364" t="s">
        <v>1584</v>
      </c>
      <c r="AI364">
        <v>7.5</v>
      </c>
    </row>
    <row r="365" spans="1:35">
      <c r="A365" t="str">
        <f t="shared" si="5"/>
        <v>130103300110133002</v>
      </c>
      <c r="B365" s="12" t="s">
        <v>546</v>
      </c>
      <c r="C365" s="12" t="s">
        <v>48</v>
      </c>
      <c r="D365" s="12" t="s">
        <v>885</v>
      </c>
      <c r="E365" s="12" t="s">
        <v>268</v>
      </c>
      <c r="F365" s="12" t="s">
        <v>50</v>
      </c>
      <c r="G365" s="12" t="s">
        <v>350</v>
      </c>
      <c r="H365" s="12" t="s">
        <v>282</v>
      </c>
      <c r="I365" s="12" t="s">
        <v>555</v>
      </c>
      <c r="J365" s="12" t="s">
        <v>887</v>
      </c>
      <c r="K365" s="12" t="s">
        <v>492</v>
      </c>
      <c r="L365" s="12" t="s">
        <v>273</v>
      </c>
      <c r="M365" s="12">
        <v>2</v>
      </c>
      <c r="N365" s="12" t="s">
        <v>863</v>
      </c>
      <c r="O365" s="12" t="s">
        <v>342</v>
      </c>
      <c r="P365" s="12" t="s">
        <v>276</v>
      </c>
      <c r="Q365" s="12" t="s">
        <v>356</v>
      </c>
      <c r="R365" s="12" t="s">
        <v>278</v>
      </c>
      <c r="S365" s="12" t="s">
        <v>278</v>
      </c>
      <c r="T365" s="12" t="s">
        <v>279</v>
      </c>
      <c r="U365" s="12" t="s">
        <v>280</v>
      </c>
      <c r="V365" s="12" t="s">
        <v>1499</v>
      </c>
      <c r="W365" s="12" t="s">
        <v>1499</v>
      </c>
      <c r="X365" s="12" t="s">
        <v>559</v>
      </c>
      <c r="Y365" s="12" t="s">
        <v>552</v>
      </c>
      <c r="Z365" s="12" t="s">
        <v>553</v>
      </c>
      <c r="AA365" s="12"/>
      <c r="AB365" s="12"/>
      <c r="AC365" s="15" t="s">
        <v>29</v>
      </c>
      <c r="AD365">
        <v>2</v>
      </c>
      <c r="AE365">
        <v>0</v>
      </c>
      <c r="AF365">
        <v>31</v>
      </c>
      <c r="AG365">
        <v>31</v>
      </c>
      <c r="AH365" t="s">
        <v>1564</v>
      </c>
      <c r="AI365">
        <v>15.5</v>
      </c>
    </row>
    <row r="366" spans="1:35">
      <c r="A366" t="str">
        <f t="shared" si="5"/>
        <v>130103300110134001</v>
      </c>
      <c r="B366" s="12" t="s">
        <v>546</v>
      </c>
      <c r="C366" s="12" t="s">
        <v>48</v>
      </c>
      <c r="D366" s="12" t="s">
        <v>191</v>
      </c>
      <c r="E366" s="12" t="s">
        <v>268</v>
      </c>
      <c r="F366" s="12" t="s">
        <v>49</v>
      </c>
      <c r="G366" s="12" t="s">
        <v>350</v>
      </c>
      <c r="H366" s="12" t="s">
        <v>282</v>
      </c>
      <c r="I366" s="12" t="s">
        <v>555</v>
      </c>
      <c r="J366" s="12" t="s">
        <v>888</v>
      </c>
      <c r="K366" s="12" t="s">
        <v>492</v>
      </c>
      <c r="L366" s="12" t="s">
        <v>273</v>
      </c>
      <c r="M366" s="12">
        <v>1</v>
      </c>
      <c r="N366" s="12" t="s">
        <v>550</v>
      </c>
      <c r="O366" s="12" t="s">
        <v>342</v>
      </c>
      <c r="P366" s="12" t="s">
        <v>276</v>
      </c>
      <c r="Q366" s="12" t="s">
        <v>356</v>
      </c>
      <c r="R366" s="12" t="s">
        <v>278</v>
      </c>
      <c r="S366" s="12" t="s">
        <v>278</v>
      </c>
      <c r="T366" s="12" t="s">
        <v>279</v>
      </c>
      <c r="U366" s="12" t="s">
        <v>280</v>
      </c>
      <c r="V366" s="12" t="s">
        <v>1500</v>
      </c>
      <c r="W366" s="12" t="s">
        <v>1500</v>
      </c>
      <c r="X366" s="12" t="s">
        <v>557</v>
      </c>
      <c r="Y366" s="12" t="s">
        <v>552</v>
      </c>
      <c r="Z366" s="12" t="s">
        <v>553</v>
      </c>
      <c r="AA366" s="12"/>
      <c r="AB366" s="12"/>
      <c r="AC366" s="15" t="s">
        <v>29</v>
      </c>
      <c r="AD366">
        <v>1</v>
      </c>
      <c r="AE366">
        <v>0</v>
      </c>
      <c r="AF366">
        <v>28</v>
      </c>
      <c r="AG366">
        <v>28</v>
      </c>
      <c r="AH366" t="s">
        <v>1578</v>
      </c>
      <c r="AI366">
        <v>28</v>
      </c>
    </row>
    <row r="367" spans="1:35">
      <c r="A367" t="str">
        <f t="shared" si="5"/>
        <v>130103300110134002</v>
      </c>
      <c r="B367" s="12" t="s">
        <v>546</v>
      </c>
      <c r="C367" s="12" t="s">
        <v>48</v>
      </c>
      <c r="D367" s="12" t="s">
        <v>191</v>
      </c>
      <c r="E367" s="12" t="s">
        <v>268</v>
      </c>
      <c r="F367" s="12" t="s">
        <v>50</v>
      </c>
      <c r="G367" s="12" t="s">
        <v>350</v>
      </c>
      <c r="H367" s="12" t="s">
        <v>282</v>
      </c>
      <c r="I367" s="12" t="s">
        <v>555</v>
      </c>
      <c r="J367" s="12" t="s">
        <v>889</v>
      </c>
      <c r="K367" s="12" t="s">
        <v>492</v>
      </c>
      <c r="L367" s="12" t="s">
        <v>273</v>
      </c>
      <c r="M367" s="12">
        <v>1</v>
      </c>
      <c r="N367" s="12" t="s">
        <v>550</v>
      </c>
      <c r="O367" s="12" t="s">
        <v>342</v>
      </c>
      <c r="P367" s="12" t="s">
        <v>276</v>
      </c>
      <c r="Q367" s="12" t="s">
        <v>356</v>
      </c>
      <c r="R367" s="12" t="s">
        <v>278</v>
      </c>
      <c r="S367" s="12" t="s">
        <v>278</v>
      </c>
      <c r="T367" s="12" t="s">
        <v>279</v>
      </c>
      <c r="U367" s="12" t="s">
        <v>280</v>
      </c>
      <c r="V367" s="12" t="s">
        <v>1500</v>
      </c>
      <c r="W367" s="12" t="s">
        <v>1500</v>
      </c>
      <c r="X367" s="12" t="s">
        <v>559</v>
      </c>
      <c r="Y367" s="12" t="s">
        <v>552</v>
      </c>
      <c r="Z367" s="12" t="s">
        <v>553</v>
      </c>
      <c r="AA367" s="12"/>
      <c r="AB367" s="12"/>
      <c r="AC367" s="15" t="s">
        <v>29</v>
      </c>
      <c r="AD367">
        <v>1</v>
      </c>
      <c r="AE367">
        <v>0</v>
      </c>
      <c r="AF367">
        <v>28</v>
      </c>
      <c r="AG367">
        <v>28</v>
      </c>
      <c r="AH367" t="s">
        <v>1578</v>
      </c>
      <c r="AI367">
        <v>28</v>
      </c>
    </row>
    <row r="368" spans="1:35">
      <c r="A368" t="str">
        <f t="shared" si="5"/>
        <v>130103300110134003</v>
      </c>
      <c r="B368" s="12" t="s">
        <v>546</v>
      </c>
      <c r="C368" s="12" t="s">
        <v>48</v>
      </c>
      <c r="D368" s="12" t="s">
        <v>191</v>
      </c>
      <c r="E368" s="12" t="s">
        <v>268</v>
      </c>
      <c r="F368" s="12" t="s">
        <v>51</v>
      </c>
      <c r="G368" s="12" t="s">
        <v>350</v>
      </c>
      <c r="H368" s="12" t="s">
        <v>282</v>
      </c>
      <c r="I368" s="12" t="s">
        <v>555</v>
      </c>
      <c r="J368" s="12" t="s">
        <v>890</v>
      </c>
      <c r="K368" s="12" t="s">
        <v>492</v>
      </c>
      <c r="L368" s="12" t="s">
        <v>273</v>
      </c>
      <c r="M368" s="12">
        <v>2</v>
      </c>
      <c r="N368" s="12" t="s">
        <v>578</v>
      </c>
      <c r="O368" s="12" t="s">
        <v>342</v>
      </c>
      <c r="P368" s="12" t="s">
        <v>276</v>
      </c>
      <c r="Q368" s="12" t="s">
        <v>356</v>
      </c>
      <c r="R368" s="12" t="s">
        <v>398</v>
      </c>
      <c r="S368" s="12" t="s">
        <v>1403</v>
      </c>
      <c r="T368" s="12" t="s">
        <v>279</v>
      </c>
      <c r="U368" s="12" t="s">
        <v>280</v>
      </c>
      <c r="V368" s="12" t="s">
        <v>1500</v>
      </c>
      <c r="W368" s="12" t="s">
        <v>1500</v>
      </c>
      <c r="X368" s="12" t="s">
        <v>579</v>
      </c>
      <c r="Y368" s="12" t="s">
        <v>552</v>
      </c>
      <c r="Z368" s="12" t="s">
        <v>553</v>
      </c>
      <c r="AA368" s="12"/>
      <c r="AB368" s="12"/>
      <c r="AC368" s="15" t="s">
        <v>29</v>
      </c>
      <c r="AD368">
        <v>2</v>
      </c>
      <c r="AE368">
        <v>0</v>
      </c>
      <c r="AF368">
        <v>16</v>
      </c>
      <c r="AG368">
        <v>16</v>
      </c>
      <c r="AH368" t="s">
        <v>1584</v>
      </c>
      <c r="AI368">
        <v>8</v>
      </c>
    </row>
    <row r="369" spans="1:35">
      <c r="A369" t="str">
        <f t="shared" si="5"/>
        <v>130103300110135001</v>
      </c>
      <c r="B369" s="12" t="s">
        <v>546</v>
      </c>
      <c r="C369" s="12" t="s">
        <v>48</v>
      </c>
      <c r="D369" s="12" t="s">
        <v>134</v>
      </c>
      <c r="E369" s="12" t="s">
        <v>268</v>
      </c>
      <c r="F369" s="12" t="s">
        <v>49</v>
      </c>
      <c r="G369" s="12" t="s">
        <v>350</v>
      </c>
      <c r="H369" s="12" t="s">
        <v>282</v>
      </c>
      <c r="I369" s="12" t="s">
        <v>555</v>
      </c>
      <c r="J369" s="12" t="s">
        <v>891</v>
      </c>
      <c r="K369" s="12" t="s">
        <v>492</v>
      </c>
      <c r="L369" s="12" t="s">
        <v>273</v>
      </c>
      <c r="M369" s="12">
        <v>1</v>
      </c>
      <c r="N369" s="12" t="s">
        <v>550</v>
      </c>
      <c r="O369" s="12" t="s">
        <v>342</v>
      </c>
      <c r="P369" s="12" t="s">
        <v>276</v>
      </c>
      <c r="Q369" s="12" t="s">
        <v>356</v>
      </c>
      <c r="R369" s="12" t="s">
        <v>278</v>
      </c>
      <c r="S369" s="12" t="s">
        <v>278</v>
      </c>
      <c r="T369" s="12" t="s">
        <v>279</v>
      </c>
      <c r="U369" s="12" t="s">
        <v>280</v>
      </c>
      <c r="V369" s="12" t="s">
        <v>1501</v>
      </c>
      <c r="W369" s="12" t="s">
        <v>1501</v>
      </c>
      <c r="X369" s="12" t="s">
        <v>557</v>
      </c>
      <c r="Y369" s="12" t="s">
        <v>552</v>
      </c>
      <c r="Z369" s="12" t="s">
        <v>553</v>
      </c>
      <c r="AA369" s="12"/>
      <c r="AB369" s="12"/>
      <c r="AC369" s="15" t="s">
        <v>29</v>
      </c>
      <c r="AD369">
        <v>1</v>
      </c>
      <c r="AE369">
        <v>0</v>
      </c>
      <c r="AF369">
        <v>31</v>
      </c>
      <c r="AG369">
        <v>31</v>
      </c>
      <c r="AH369" t="s">
        <v>1606</v>
      </c>
      <c r="AI369">
        <v>31</v>
      </c>
    </row>
    <row r="370" spans="1:35">
      <c r="A370" t="str">
        <f t="shared" si="5"/>
        <v>130103300110135002</v>
      </c>
      <c r="B370" s="12" t="s">
        <v>546</v>
      </c>
      <c r="C370" s="12" t="s">
        <v>48</v>
      </c>
      <c r="D370" s="12" t="s">
        <v>134</v>
      </c>
      <c r="E370" s="12" t="s">
        <v>268</v>
      </c>
      <c r="F370" s="12" t="s">
        <v>50</v>
      </c>
      <c r="G370" s="12" t="s">
        <v>350</v>
      </c>
      <c r="H370" s="12" t="s">
        <v>282</v>
      </c>
      <c r="I370" s="12" t="s">
        <v>555</v>
      </c>
      <c r="J370" s="12" t="s">
        <v>892</v>
      </c>
      <c r="K370" s="12" t="s">
        <v>492</v>
      </c>
      <c r="L370" s="12" t="s">
        <v>273</v>
      </c>
      <c r="M370" s="12">
        <v>1</v>
      </c>
      <c r="N370" s="12" t="s">
        <v>550</v>
      </c>
      <c r="O370" s="12" t="s">
        <v>342</v>
      </c>
      <c r="P370" s="12" t="s">
        <v>276</v>
      </c>
      <c r="Q370" s="12" t="s">
        <v>356</v>
      </c>
      <c r="R370" s="12" t="s">
        <v>278</v>
      </c>
      <c r="S370" s="12" t="s">
        <v>278</v>
      </c>
      <c r="T370" s="12" t="s">
        <v>279</v>
      </c>
      <c r="U370" s="12" t="s">
        <v>280</v>
      </c>
      <c r="V370" s="12" t="s">
        <v>1501</v>
      </c>
      <c r="W370" s="12" t="s">
        <v>1501</v>
      </c>
      <c r="X370" s="12" t="s">
        <v>559</v>
      </c>
      <c r="Y370" s="12" t="s">
        <v>552</v>
      </c>
      <c r="Z370" s="12" t="s">
        <v>553</v>
      </c>
      <c r="AA370" s="12"/>
      <c r="AB370" s="12"/>
      <c r="AC370" s="15" t="s">
        <v>29</v>
      </c>
      <c r="AD370">
        <v>1</v>
      </c>
      <c r="AE370">
        <v>4</v>
      </c>
      <c r="AF370">
        <v>29</v>
      </c>
      <c r="AG370">
        <v>33</v>
      </c>
      <c r="AH370" t="s">
        <v>1598</v>
      </c>
      <c r="AI370">
        <v>29</v>
      </c>
    </row>
    <row r="371" spans="1:35">
      <c r="A371" t="str">
        <f t="shared" si="5"/>
        <v>130103300110135003</v>
      </c>
      <c r="B371" s="12" t="s">
        <v>546</v>
      </c>
      <c r="C371" s="12" t="s">
        <v>48</v>
      </c>
      <c r="D371" s="12" t="s">
        <v>134</v>
      </c>
      <c r="E371" s="12" t="s">
        <v>268</v>
      </c>
      <c r="F371" s="12" t="s">
        <v>51</v>
      </c>
      <c r="G371" s="12" t="s">
        <v>350</v>
      </c>
      <c r="H371" s="12" t="s">
        <v>282</v>
      </c>
      <c r="I371" s="12" t="s">
        <v>555</v>
      </c>
      <c r="J371" s="12" t="s">
        <v>893</v>
      </c>
      <c r="K371" s="12" t="s">
        <v>492</v>
      </c>
      <c r="L371" s="12" t="s">
        <v>273</v>
      </c>
      <c r="M371" s="12">
        <v>1</v>
      </c>
      <c r="N371" s="12" t="s">
        <v>578</v>
      </c>
      <c r="O371" s="12" t="s">
        <v>342</v>
      </c>
      <c r="P371" s="12" t="s">
        <v>276</v>
      </c>
      <c r="Q371" s="12" t="s">
        <v>356</v>
      </c>
      <c r="R371" s="12" t="s">
        <v>398</v>
      </c>
      <c r="S371" s="12" t="s">
        <v>1403</v>
      </c>
      <c r="T371" s="12" t="s">
        <v>279</v>
      </c>
      <c r="U371" s="12" t="s">
        <v>280</v>
      </c>
      <c r="V371" s="12" t="s">
        <v>1501</v>
      </c>
      <c r="W371" s="12" t="s">
        <v>1501</v>
      </c>
      <c r="X371" s="12" t="s">
        <v>579</v>
      </c>
      <c r="Y371" s="12" t="s">
        <v>552</v>
      </c>
      <c r="Z371" s="12" t="s">
        <v>553</v>
      </c>
      <c r="AA371" s="12"/>
      <c r="AB371" s="12"/>
      <c r="AC371" s="15" t="s">
        <v>29</v>
      </c>
      <c r="AD371">
        <v>1</v>
      </c>
      <c r="AE371">
        <v>4</v>
      </c>
      <c r="AF371">
        <v>8</v>
      </c>
      <c r="AG371">
        <v>12</v>
      </c>
      <c r="AH371" t="s">
        <v>1584</v>
      </c>
      <c r="AI371">
        <v>8</v>
      </c>
    </row>
    <row r="372" spans="1:35">
      <c r="A372" t="str">
        <f t="shared" si="5"/>
        <v>130103300110136001</v>
      </c>
      <c r="B372" s="12" t="s">
        <v>546</v>
      </c>
      <c r="C372" s="12" t="s">
        <v>48</v>
      </c>
      <c r="D372" s="12" t="s">
        <v>123</v>
      </c>
      <c r="E372" s="12" t="s">
        <v>268</v>
      </c>
      <c r="F372" s="12" t="s">
        <v>49</v>
      </c>
      <c r="G372" s="12" t="s">
        <v>350</v>
      </c>
      <c r="H372" s="12" t="s">
        <v>282</v>
      </c>
      <c r="I372" s="12" t="s">
        <v>555</v>
      </c>
      <c r="J372" s="12" t="s">
        <v>894</v>
      </c>
      <c r="K372" s="12" t="s">
        <v>492</v>
      </c>
      <c r="L372" s="12" t="s">
        <v>273</v>
      </c>
      <c r="M372" s="12">
        <v>2</v>
      </c>
      <c r="N372" s="12" t="s">
        <v>550</v>
      </c>
      <c r="O372" s="12" t="s">
        <v>342</v>
      </c>
      <c r="P372" s="12" t="s">
        <v>276</v>
      </c>
      <c r="Q372" s="12" t="s">
        <v>356</v>
      </c>
      <c r="R372" s="12" t="s">
        <v>278</v>
      </c>
      <c r="S372" s="12" t="s">
        <v>278</v>
      </c>
      <c r="T372" s="12" t="s">
        <v>279</v>
      </c>
      <c r="U372" s="12" t="s">
        <v>280</v>
      </c>
      <c r="V372" s="12" t="s">
        <v>1502</v>
      </c>
      <c r="W372" s="12" t="s">
        <v>1502</v>
      </c>
      <c r="X372" s="12" t="s">
        <v>557</v>
      </c>
      <c r="Y372" s="12" t="s">
        <v>552</v>
      </c>
      <c r="Z372" s="12" t="s">
        <v>553</v>
      </c>
      <c r="AA372" s="12"/>
      <c r="AB372" s="12"/>
      <c r="AC372" s="15" t="s">
        <v>29</v>
      </c>
      <c r="AD372">
        <v>2</v>
      </c>
      <c r="AE372">
        <v>1</v>
      </c>
      <c r="AF372">
        <v>55</v>
      </c>
      <c r="AG372">
        <v>56</v>
      </c>
      <c r="AH372" t="s">
        <v>1578</v>
      </c>
      <c r="AI372">
        <v>27.5</v>
      </c>
    </row>
    <row r="373" spans="1:35">
      <c r="A373" t="str">
        <f t="shared" si="5"/>
        <v>130103300110136002</v>
      </c>
      <c r="B373" s="12" t="s">
        <v>546</v>
      </c>
      <c r="C373" s="12" t="s">
        <v>48</v>
      </c>
      <c r="D373" s="12" t="s">
        <v>123</v>
      </c>
      <c r="E373" s="12" t="s">
        <v>268</v>
      </c>
      <c r="F373" s="12" t="s">
        <v>50</v>
      </c>
      <c r="G373" s="12" t="s">
        <v>350</v>
      </c>
      <c r="H373" s="12" t="s">
        <v>282</v>
      </c>
      <c r="I373" s="12" t="s">
        <v>555</v>
      </c>
      <c r="J373" s="12" t="s">
        <v>895</v>
      </c>
      <c r="K373" s="12" t="s">
        <v>492</v>
      </c>
      <c r="L373" s="12" t="s">
        <v>273</v>
      </c>
      <c r="M373" s="12">
        <v>2</v>
      </c>
      <c r="N373" s="12" t="s">
        <v>550</v>
      </c>
      <c r="O373" s="12" t="s">
        <v>342</v>
      </c>
      <c r="P373" s="12" t="s">
        <v>276</v>
      </c>
      <c r="Q373" s="12" t="s">
        <v>356</v>
      </c>
      <c r="R373" s="12" t="s">
        <v>278</v>
      </c>
      <c r="S373" s="12" t="s">
        <v>278</v>
      </c>
      <c r="T373" s="12" t="s">
        <v>279</v>
      </c>
      <c r="U373" s="12" t="s">
        <v>280</v>
      </c>
      <c r="V373" s="12" t="s">
        <v>1502</v>
      </c>
      <c r="W373" s="12" t="s">
        <v>1502</v>
      </c>
      <c r="X373" s="12" t="s">
        <v>559</v>
      </c>
      <c r="Y373" s="12" t="s">
        <v>552</v>
      </c>
      <c r="Z373" s="12" t="s">
        <v>553</v>
      </c>
      <c r="AA373" s="12"/>
      <c r="AB373" s="12"/>
      <c r="AC373" s="15" t="s">
        <v>29</v>
      </c>
      <c r="AD373">
        <v>2</v>
      </c>
      <c r="AE373">
        <v>0</v>
      </c>
      <c r="AF373">
        <v>53</v>
      </c>
      <c r="AG373">
        <v>53</v>
      </c>
      <c r="AH373" t="s">
        <v>1600</v>
      </c>
      <c r="AI373">
        <v>26.5</v>
      </c>
    </row>
    <row r="374" spans="1:35">
      <c r="A374" t="str">
        <f t="shared" si="5"/>
        <v>130103300110138001</v>
      </c>
      <c r="B374" s="12" t="s">
        <v>546</v>
      </c>
      <c r="C374" s="12" t="s">
        <v>48</v>
      </c>
      <c r="D374" s="12" t="s">
        <v>896</v>
      </c>
      <c r="E374" s="12" t="s">
        <v>268</v>
      </c>
      <c r="F374" s="12" t="s">
        <v>49</v>
      </c>
      <c r="G374" s="12" t="s">
        <v>350</v>
      </c>
      <c r="H374" s="12" t="s">
        <v>282</v>
      </c>
      <c r="I374" s="12" t="s">
        <v>555</v>
      </c>
      <c r="J374" s="12" t="s">
        <v>897</v>
      </c>
      <c r="K374" s="12" t="s">
        <v>492</v>
      </c>
      <c r="L374" s="12" t="s">
        <v>273</v>
      </c>
      <c r="M374" s="12">
        <v>1</v>
      </c>
      <c r="N374" s="12" t="s">
        <v>550</v>
      </c>
      <c r="O374" s="12" t="s">
        <v>342</v>
      </c>
      <c r="P374" s="12" t="s">
        <v>276</v>
      </c>
      <c r="Q374" s="12" t="s">
        <v>356</v>
      </c>
      <c r="R374" s="12" t="s">
        <v>278</v>
      </c>
      <c r="S374" s="12" t="s">
        <v>278</v>
      </c>
      <c r="T374" s="12" t="s">
        <v>279</v>
      </c>
      <c r="U374" s="12" t="s">
        <v>280</v>
      </c>
      <c r="V374" s="12" t="s">
        <v>1383</v>
      </c>
      <c r="W374" s="12" t="s">
        <v>1383</v>
      </c>
      <c r="X374" s="12" t="s">
        <v>898</v>
      </c>
      <c r="Y374" s="12" t="s">
        <v>552</v>
      </c>
      <c r="Z374" s="12" t="s">
        <v>553</v>
      </c>
      <c r="AA374" s="12"/>
      <c r="AB374" s="12"/>
      <c r="AC374" s="15" t="s">
        <v>29</v>
      </c>
      <c r="AD374">
        <v>1</v>
      </c>
      <c r="AE374">
        <v>5</v>
      </c>
      <c r="AF374">
        <v>78</v>
      </c>
      <c r="AG374">
        <v>83</v>
      </c>
      <c r="AH374" t="s">
        <v>1622</v>
      </c>
      <c r="AI374">
        <v>78</v>
      </c>
    </row>
    <row r="375" spans="1:35">
      <c r="A375" t="str">
        <f t="shared" si="5"/>
        <v>130103300110138002</v>
      </c>
      <c r="B375" s="12" t="s">
        <v>546</v>
      </c>
      <c r="C375" s="12" t="s">
        <v>48</v>
      </c>
      <c r="D375" s="12" t="s">
        <v>896</v>
      </c>
      <c r="E375" s="12" t="s">
        <v>268</v>
      </c>
      <c r="F375" s="12" t="s">
        <v>50</v>
      </c>
      <c r="G375" s="12" t="s">
        <v>350</v>
      </c>
      <c r="H375" s="12" t="s">
        <v>282</v>
      </c>
      <c r="I375" s="12" t="s">
        <v>555</v>
      </c>
      <c r="J375" s="12" t="s">
        <v>899</v>
      </c>
      <c r="K375" s="12" t="s">
        <v>492</v>
      </c>
      <c r="L375" s="12" t="s">
        <v>273</v>
      </c>
      <c r="M375" s="12">
        <v>1</v>
      </c>
      <c r="N375" s="12" t="s">
        <v>550</v>
      </c>
      <c r="O375" s="12" t="s">
        <v>342</v>
      </c>
      <c r="P375" s="12" t="s">
        <v>276</v>
      </c>
      <c r="Q375" s="12" t="s">
        <v>356</v>
      </c>
      <c r="R375" s="12" t="s">
        <v>278</v>
      </c>
      <c r="S375" s="12" t="s">
        <v>278</v>
      </c>
      <c r="T375" s="12" t="s">
        <v>279</v>
      </c>
      <c r="U375" s="12" t="s">
        <v>280</v>
      </c>
      <c r="V375" s="12" t="s">
        <v>1383</v>
      </c>
      <c r="W375" s="12" t="s">
        <v>1383</v>
      </c>
      <c r="X375" s="12" t="s">
        <v>900</v>
      </c>
      <c r="Y375" s="12" t="s">
        <v>552</v>
      </c>
      <c r="Z375" s="12" t="s">
        <v>553</v>
      </c>
      <c r="AA375" s="12"/>
      <c r="AB375" s="12"/>
      <c r="AC375" s="15" t="s">
        <v>29</v>
      </c>
      <c r="AD375">
        <v>1</v>
      </c>
      <c r="AE375">
        <v>8</v>
      </c>
      <c r="AF375">
        <v>112</v>
      </c>
      <c r="AG375">
        <v>120</v>
      </c>
      <c r="AH375" t="s">
        <v>1728</v>
      </c>
      <c r="AI375">
        <v>112</v>
      </c>
    </row>
    <row r="376" spans="1:35">
      <c r="A376" t="str">
        <f t="shared" si="5"/>
        <v>130103300110141001</v>
      </c>
      <c r="B376" s="12" t="s">
        <v>546</v>
      </c>
      <c r="C376" s="12" t="s">
        <v>48</v>
      </c>
      <c r="D376" s="12" t="s">
        <v>235</v>
      </c>
      <c r="E376" s="12" t="s">
        <v>268</v>
      </c>
      <c r="F376" s="12" t="s">
        <v>49</v>
      </c>
      <c r="G376" s="12" t="s">
        <v>350</v>
      </c>
      <c r="H376" s="12" t="s">
        <v>282</v>
      </c>
      <c r="I376" s="12" t="s">
        <v>555</v>
      </c>
      <c r="J376" s="12" t="s">
        <v>901</v>
      </c>
      <c r="K376" s="12" t="s">
        <v>492</v>
      </c>
      <c r="L376" s="12" t="s">
        <v>273</v>
      </c>
      <c r="M376" s="12">
        <v>1</v>
      </c>
      <c r="N376" s="12" t="s">
        <v>874</v>
      </c>
      <c r="O376" s="12" t="s">
        <v>342</v>
      </c>
      <c r="P376" s="12" t="s">
        <v>276</v>
      </c>
      <c r="Q376" s="12" t="s">
        <v>356</v>
      </c>
      <c r="R376" s="12" t="s">
        <v>278</v>
      </c>
      <c r="S376" s="12" t="s">
        <v>278</v>
      </c>
      <c r="T376" s="12" t="s">
        <v>279</v>
      </c>
      <c r="U376" s="12" t="s">
        <v>280</v>
      </c>
      <c r="V376" s="12" t="s">
        <v>1383</v>
      </c>
      <c r="W376" s="12" t="s">
        <v>1383</v>
      </c>
      <c r="X376" s="12" t="s">
        <v>902</v>
      </c>
      <c r="Y376" s="12" t="s">
        <v>552</v>
      </c>
      <c r="Z376" s="12" t="s">
        <v>553</v>
      </c>
      <c r="AA376" s="12"/>
      <c r="AB376" s="12"/>
      <c r="AC376" s="15" t="s">
        <v>29</v>
      </c>
      <c r="AD376">
        <v>1</v>
      </c>
      <c r="AE376">
        <v>9</v>
      </c>
      <c r="AF376">
        <v>380</v>
      </c>
      <c r="AG376">
        <v>389</v>
      </c>
      <c r="AH376" t="s">
        <v>1729</v>
      </c>
      <c r="AI376">
        <v>380</v>
      </c>
    </row>
    <row r="377" spans="1:35">
      <c r="A377" t="str">
        <f t="shared" si="5"/>
        <v>130103300110141002</v>
      </c>
      <c r="B377" s="12" t="s">
        <v>546</v>
      </c>
      <c r="C377" s="12" t="s">
        <v>48</v>
      </c>
      <c r="D377" s="12" t="s">
        <v>235</v>
      </c>
      <c r="E377" s="12" t="s">
        <v>268</v>
      </c>
      <c r="F377" s="12" t="s">
        <v>50</v>
      </c>
      <c r="G377" s="12" t="s">
        <v>350</v>
      </c>
      <c r="H377" s="12" t="s">
        <v>282</v>
      </c>
      <c r="I377" s="12" t="s">
        <v>555</v>
      </c>
      <c r="J377" s="12" t="s">
        <v>903</v>
      </c>
      <c r="K377" s="12" t="s">
        <v>492</v>
      </c>
      <c r="L377" s="12" t="s">
        <v>273</v>
      </c>
      <c r="M377" s="12">
        <v>1</v>
      </c>
      <c r="N377" s="12" t="s">
        <v>874</v>
      </c>
      <c r="O377" s="12" t="s">
        <v>342</v>
      </c>
      <c r="P377" s="12" t="s">
        <v>276</v>
      </c>
      <c r="Q377" s="12" t="s">
        <v>356</v>
      </c>
      <c r="R377" s="12" t="s">
        <v>278</v>
      </c>
      <c r="S377" s="12" t="s">
        <v>278</v>
      </c>
      <c r="T377" s="12" t="s">
        <v>279</v>
      </c>
      <c r="U377" s="12" t="s">
        <v>280</v>
      </c>
      <c r="V377" s="12" t="s">
        <v>1383</v>
      </c>
      <c r="W377" s="12" t="s">
        <v>1383</v>
      </c>
      <c r="X377" s="12" t="s">
        <v>904</v>
      </c>
      <c r="Y377" s="12" t="s">
        <v>552</v>
      </c>
      <c r="Z377" s="12" t="s">
        <v>553</v>
      </c>
      <c r="AA377" s="12"/>
      <c r="AB377" s="12"/>
      <c r="AC377" s="15" t="s">
        <v>29</v>
      </c>
      <c r="AD377">
        <v>1</v>
      </c>
      <c r="AE377">
        <v>3</v>
      </c>
      <c r="AF377">
        <v>143</v>
      </c>
      <c r="AG377">
        <v>146</v>
      </c>
      <c r="AH377" t="s">
        <v>1730</v>
      </c>
      <c r="AI377">
        <v>143</v>
      </c>
    </row>
    <row r="378" spans="1:35">
      <c r="A378" t="str">
        <f t="shared" si="5"/>
        <v>130103300110142001</v>
      </c>
      <c r="B378" s="12" t="s">
        <v>546</v>
      </c>
      <c r="C378" s="12" t="s">
        <v>48</v>
      </c>
      <c r="D378" s="12" t="s">
        <v>118</v>
      </c>
      <c r="E378" s="12" t="s">
        <v>268</v>
      </c>
      <c r="F378" s="12" t="s">
        <v>49</v>
      </c>
      <c r="G378" s="12" t="s">
        <v>350</v>
      </c>
      <c r="H378" s="12" t="s">
        <v>282</v>
      </c>
      <c r="I378" s="12" t="s">
        <v>555</v>
      </c>
      <c r="J378" s="12" t="s">
        <v>905</v>
      </c>
      <c r="K378" s="12" t="s">
        <v>492</v>
      </c>
      <c r="L378" s="12" t="s">
        <v>273</v>
      </c>
      <c r="M378" s="12">
        <v>3</v>
      </c>
      <c r="N378" s="12" t="s">
        <v>906</v>
      </c>
      <c r="O378" s="12" t="s">
        <v>342</v>
      </c>
      <c r="P378" s="12" t="s">
        <v>276</v>
      </c>
      <c r="Q378" s="12" t="s">
        <v>356</v>
      </c>
      <c r="R378" s="12" t="s">
        <v>278</v>
      </c>
      <c r="S378" s="12" t="s">
        <v>278</v>
      </c>
      <c r="T378" s="12" t="s">
        <v>279</v>
      </c>
      <c r="U378" s="12" t="s">
        <v>280</v>
      </c>
      <c r="V378" s="12" t="s">
        <v>1503</v>
      </c>
      <c r="W378" s="12" t="s">
        <v>1503</v>
      </c>
      <c r="X378" s="12" t="s">
        <v>557</v>
      </c>
      <c r="Y378" s="12" t="s">
        <v>552</v>
      </c>
      <c r="Z378" s="12" t="s">
        <v>553</v>
      </c>
      <c r="AA378" s="12"/>
      <c r="AB378" s="12"/>
      <c r="AC378" s="15" t="s">
        <v>59</v>
      </c>
      <c r="AD378">
        <v>3</v>
      </c>
      <c r="AE378">
        <v>10</v>
      </c>
      <c r="AF378">
        <v>146</v>
      </c>
      <c r="AG378">
        <v>156</v>
      </c>
      <c r="AH378" t="s">
        <v>1653</v>
      </c>
      <c r="AI378">
        <v>48.666666666666664</v>
      </c>
    </row>
    <row r="379" spans="1:35">
      <c r="A379" t="str">
        <f t="shared" si="5"/>
        <v>130103300110142002</v>
      </c>
      <c r="B379" s="12" t="s">
        <v>546</v>
      </c>
      <c r="C379" s="12" t="s">
        <v>48</v>
      </c>
      <c r="D379" s="12" t="s">
        <v>118</v>
      </c>
      <c r="E379" s="12" t="s">
        <v>268</v>
      </c>
      <c r="F379" s="12" t="s">
        <v>50</v>
      </c>
      <c r="G379" s="12" t="s">
        <v>350</v>
      </c>
      <c r="H379" s="12" t="s">
        <v>282</v>
      </c>
      <c r="I379" s="12" t="s">
        <v>555</v>
      </c>
      <c r="J379" s="12" t="s">
        <v>907</v>
      </c>
      <c r="K379" s="12" t="s">
        <v>492</v>
      </c>
      <c r="L379" s="12" t="s">
        <v>273</v>
      </c>
      <c r="M379" s="12">
        <v>3</v>
      </c>
      <c r="N379" s="12" t="s">
        <v>906</v>
      </c>
      <c r="O379" s="12" t="s">
        <v>342</v>
      </c>
      <c r="P379" s="12" t="s">
        <v>276</v>
      </c>
      <c r="Q379" s="12" t="s">
        <v>356</v>
      </c>
      <c r="R379" s="12" t="s">
        <v>278</v>
      </c>
      <c r="S379" s="12" t="s">
        <v>278</v>
      </c>
      <c r="T379" s="12" t="s">
        <v>279</v>
      </c>
      <c r="U379" s="12" t="s">
        <v>280</v>
      </c>
      <c r="V379" s="12" t="s">
        <v>1503</v>
      </c>
      <c r="W379" s="12" t="s">
        <v>1503</v>
      </c>
      <c r="X379" s="12" t="s">
        <v>559</v>
      </c>
      <c r="Y379" s="12" t="s">
        <v>552</v>
      </c>
      <c r="Z379" s="12" t="s">
        <v>553</v>
      </c>
      <c r="AA379" s="12"/>
      <c r="AB379" s="12"/>
      <c r="AC379" s="15" t="s">
        <v>59</v>
      </c>
      <c r="AD379">
        <v>3</v>
      </c>
      <c r="AE379">
        <v>12</v>
      </c>
      <c r="AF379">
        <v>177</v>
      </c>
      <c r="AG379">
        <v>189</v>
      </c>
      <c r="AH379" t="s">
        <v>1611</v>
      </c>
      <c r="AI379">
        <v>59</v>
      </c>
    </row>
    <row r="380" spans="1:35">
      <c r="A380" t="str">
        <f t="shared" si="5"/>
        <v>130103300110142003</v>
      </c>
      <c r="B380" s="12" t="s">
        <v>546</v>
      </c>
      <c r="C380" s="12" t="s">
        <v>48</v>
      </c>
      <c r="D380" s="12" t="s">
        <v>118</v>
      </c>
      <c r="E380" s="12" t="s">
        <v>268</v>
      </c>
      <c r="F380" s="12" t="s">
        <v>51</v>
      </c>
      <c r="G380" s="12" t="s">
        <v>350</v>
      </c>
      <c r="H380" s="12" t="s">
        <v>282</v>
      </c>
      <c r="I380" s="12" t="s">
        <v>548</v>
      </c>
      <c r="J380" s="12" t="s">
        <v>908</v>
      </c>
      <c r="K380" s="12" t="s">
        <v>492</v>
      </c>
      <c r="L380" s="12" t="s">
        <v>273</v>
      </c>
      <c r="M380" s="12">
        <v>2</v>
      </c>
      <c r="N380" s="12" t="s">
        <v>906</v>
      </c>
      <c r="O380" s="12" t="s">
        <v>342</v>
      </c>
      <c r="P380" s="12" t="s">
        <v>276</v>
      </c>
      <c r="Q380" s="12" t="s">
        <v>356</v>
      </c>
      <c r="R380" s="12" t="s">
        <v>278</v>
      </c>
      <c r="S380" s="12" t="s">
        <v>278</v>
      </c>
      <c r="T380" s="12" t="s">
        <v>279</v>
      </c>
      <c r="U380" s="12" t="s">
        <v>280</v>
      </c>
      <c r="V380" s="12" t="s">
        <v>1503</v>
      </c>
      <c r="W380" s="12" t="s">
        <v>1503</v>
      </c>
      <c r="X380" s="12" t="s">
        <v>650</v>
      </c>
      <c r="Y380" s="12" t="s">
        <v>552</v>
      </c>
      <c r="Z380" s="12" t="s">
        <v>553</v>
      </c>
      <c r="AA380" s="12"/>
      <c r="AB380" s="12"/>
      <c r="AC380" s="15" t="s">
        <v>59</v>
      </c>
      <c r="AD380">
        <v>2</v>
      </c>
      <c r="AE380">
        <v>4</v>
      </c>
      <c r="AF380">
        <v>88</v>
      </c>
      <c r="AG380">
        <v>92</v>
      </c>
      <c r="AH380" t="s">
        <v>1599</v>
      </c>
      <c r="AI380">
        <v>44</v>
      </c>
    </row>
    <row r="381" spans="1:35">
      <c r="A381" t="str">
        <f t="shared" si="5"/>
        <v>130103300110143001</v>
      </c>
      <c r="B381" s="12" t="s">
        <v>546</v>
      </c>
      <c r="C381" s="12" t="s">
        <v>48</v>
      </c>
      <c r="D381" s="12" t="s">
        <v>146</v>
      </c>
      <c r="E381" s="12" t="s">
        <v>268</v>
      </c>
      <c r="F381" s="12" t="s">
        <v>49</v>
      </c>
      <c r="G381" s="12" t="s">
        <v>350</v>
      </c>
      <c r="H381" s="12" t="s">
        <v>282</v>
      </c>
      <c r="I381" s="12" t="s">
        <v>555</v>
      </c>
      <c r="J381" s="12" t="s">
        <v>909</v>
      </c>
      <c r="K381" s="12" t="s">
        <v>492</v>
      </c>
      <c r="L381" s="12" t="s">
        <v>273</v>
      </c>
      <c r="M381" s="12">
        <v>1</v>
      </c>
      <c r="N381" s="12" t="s">
        <v>906</v>
      </c>
      <c r="O381" s="12" t="s">
        <v>342</v>
      </c>
      <c r="P381" s="12" t="s">
        <v>276</v>
      </c>
      <c r="Q381" s="12" t="s">
        <v>356</v>
      </c>
      <c r="R381" s="12" t="s">
        <v>278</v>
      </c>
      <c r="S381" s="12" t="s">
        <v>278</v>
      </c>
      <c r="T381" s="12" t="s">
        <v>279</v>
      </c>
      <c r="U381" s="12" t="s">
        <v>280</v>
      </c>
      <c r="V381" s="12" t="s">
        <v>1504</v>
      </c>
      <c r="W381" s="12" t="s">
        <v>1504</v>
      </c>
      <c r="X381" s="12" t="s">
        <v>557</v>
      </c>
      <c r="Y381" s="12" t="s">
        <v>552</v>
      </c>
      <c r="Z381" s="12" t="s">
        <v>553</v>
      </c>
      <c r="AA381" s="12"/>
      <c r="AB381" s="12"/>
      <c r="AC381" s="15" t="s">
        <v>59</v>
      </c>
      <c r="AD381">
        <v>1</v>
      </c>
      <c r="AE381">
        <v>2</v>
      </c>
      <c r="AF381">
        <v>40</v>
      </c>
      <c r="AG381">
        <v>42</v>
      </c>
      <c r="AH381" t="s">
        <v>1576</v>
      </c>
      <c r="AI381">
        <v>40</v>
      </c>
    </row>
    <row r="382" spans="1:35">
      <c r="A382" t="str">
        <f t="shared" si="5"/>
        <v>130103300110143002</v>
      </c>
      <c r="B382" s="12" t="s">
        <v>546</v>
      </c>
      <c r="C382" s="12" t="s">
        <v>48</v>
      </c>
      <c r="D382" s="12" t="s">
        <v>146</v>
      </c>
      <c r="E382" s="12" t="s">
        <v>268</v>
      </c>
      <c r="F382" s="12" t="s">
        <v>50</v>
      </c>
      <c r="G382" s="12" t="s">
        <v>350</v>
      </c>
      <c r="H382" s="12" t="s">
        <v>282</v>
      </c>
      <c r="I382" s="12" t="s">
        <v>555</v>
      </c>
      <c r="J382" s="12" t="s">
        <v>910</v>
      </c>
      <c r="K382" s="12" t="s">
        <v>492</v>
      </c>
      <c r="L382" s="12" t="s">
        <v>273</v>
      </c>
      <c r="M382" s="12">
        <v>1</v>
      </c>
      <c r="N382" s="12" t="s">
        <v>906</v>
      </c>
      <c r="O382" s="12" t="s">
        <v>342</v>
      </c>
      <c r="P382" s="12" t="s">
        <v>276</v>
      </c>
      <c r="Q382" s="12" t="s">
        <v>356</v>
      </c>
      <c r="R382" s="12" t="s">
        <v>278</v>
      </c>
      <c r="S382" s="12" t="s">
        <v>278</v>
      </c>
      <c r="T382" s="12" t="s">
        <v>279</v>
      </c>
      <c r="U382" s="12" t="s">
        <v>280</v>
      </c>
      <c r="V382" s="12" t="s">
        <v>1504</v>
      </c>
      <c r="W382" s="12" t="s">
        <v>1504</v>
      </c>
      <c r="X382" s="12" t="s">
        <v>559</v>
      </c>
      <c r="Y382" s="12" t="s">
        <v>552</v>
      </c>
      <c r="Z382" s="12" t="s">
        <v>553</v>
      </c>
      <c r="AA382" s="12"/>
      <c r="AB382" s="12"/>
      <c r="AC382" s="15" t="s">
        <v>59</v>
      </c>
      <c r="AD382">
        <v>1</v>
      </c>
      <c r="AE382">
        <v>3</v>
      </c>
      <c r="AF382">
        <v>45</v>
      </c>
      <c r="AG382">
        <v>48</v>
      </c>
      <c r="AH382" t="s">
        <v>1607</v>
      </c>
      <c r="AI382">
        <v>45</v>
      </c>
    </row>
    <row r="383" spans="1:35">
      <c r="A383" t="str">
        <f t="shared" si="5"/>
        <v>130103300110144001</v>
      </c>
      <c r="B383" s="12" t="s">
        <v>546</v>
      </c>
      <c r="C383" s="12" t="s">
        <v>48</v>
      </c>
      <c r="D383" s="12" t="s">
        <v>167</v>
      </c>
      <c r="E383" s="12" t="s">
        <v>268</v>
      </c>
      <c r="F383" s="12" t="s">
        <v>49</v>
      </c>
      <c r="G383" s="12" t="s">
        <v>350</v>
      </c>
      <c r="H383" s="12" t="s">
        <v>282</v>
      </c>
      <c r="I383" s="12" t="s">
        <v>555</v>
      </c>
      <c r="J383" s="12" t="s">
        <v>911</v>
      </c>
      <c r="K383" s="12" t="s">
        <v>492</v>
      </c>
      <c r="L383" s="12" t="s">
        <v>273</v>
      </c>
      <c r="M383" s="12">
        <v>2</v>
      </c>
      <c r="N383" s="12" t="s">
        <v>906</v>
      </c>
      <c r="O383" s="12" t="s">
        <v>342</v>
      </c>
      <c r="P383" s="12" t="s">
        <v>276</v>
      </c>
      <c r="Q383" s="12" t="s">
        <v>356</v>
      </c>
      <c r="R383" s="12" t="s">
        <v>278</v>
      </c>
      <c r="S383" s="12" t="s">
        <v>278</v>
      </c>
      <c r="T383" s="12" t="s">
        <v>279</v>
      </c>
      <c r="U383" s="12" t="s">
        <v>280</v>
      </c>
      <c r="V383" s="12" t="s">
        <v>1505</v>
      </c>
      <c r="W383" s="12" t="s">
        <v>1505</v>
      </c>
      <c r="X383" s="12" t="s">
        <v>640</v>
      </c>
      <c r="Y383" s="12" t="s">
        <v>552</v>
      </c>
      <c r="Z383" s="12" t="s">
        <v>553</v>
      </c>
      <c r="AA383" s="12"/>
      <c r="AB383" s="12"/>
      <c r="AC383" s="15" t="s">
        <v>59</v>
      </c>
      <c r="AD383">
        <v>2</v>
      </c>
      <c r="AE383">
        <v>8</v>
      </c>
      <c r="AF383">
        <v>110</v>
      </c>
      <c r="AG383">
        <v>118</v>
      </c>
      <c r="AH383" t="s">
        <v>1620</v>
      </c>
      <c r="AI383">
        <v>55</v>
      </c>
    </row>
    <row r="384" spans="1:35">
      <c r="A384" t="str">
        <f t="shared" si="5"/>
        <v>130103300110144002</v>
      </c>
      <c r="B384" s="12" t="s">
        <v>546</v>
      </c>
      <c r="C384" s="12" t="s">
        <v>48</v>
      </c>
      <c r="D384" s="12" t="s">
        <v>167</v>
      </c>
      <c r="E384" s="12" t="s">
        <v>268</v>
      </c>
      <c r="F384" s="12" t="s">
        <v>50</v>
      </c>
      <c r="G384" s="12" t="s">
        <v>350</v>
      </c>
      <c r="H384" s="12" t="s">
        <v>282</v>
      </c>
      <c r="I384" s="12" t="s">
        <v>555</v>
      </c>
      <c r="J384" s="12" t="s">
        <v>912</v>
      </c>
      <c r="K384" s="12" t="s">
        <v>492</v>
      </c>
      <c r="L384" s="12" t="s">
        <v>273</v>
      </c>
      <c r="M384" s="12">
        <v>2</v>
      </c>
      <c r="N384" s="12" t="s">
        <v>906</v>
      </c>
      <c r="O384" s="12" t="s">
        <v>342</v>
      </c>
      <c r="P384" s="12" t="s">
        <v>276</v>
      </c>
      <c r="Q384" s="12" t="s">
        <v>356</v>
      </c>
      <c r="R384" s="12" t="s">
        <v>278</v>
      </c>
      <c r="S384" s="12" t="s">
        <v>278</v>
      </c>
      <c r="T384" s="12" t="s">
        <v>279</v>
      </c>
      <c r="U384" s="12" t="s">
        <v>280</v>
      </c>
      <c r="V384" s="12" t="s">
        <v>1505</v>
      </c>
      <c r="W384" s="12" t="s">
        <v>1505</v>
      </c>
      <c r="X384" s="12" t="s">
        <v>642</v>
      </c>
      <c r="Y384" s="12" t="s">
        <v>552</v>
      </c>
      <c r="Z384" s="12" t="s">
        <v>553</v>
      </c>
      <c r="AA384" s="12"/>
      <c r="AB384" s="12"/>
      <c r="AC384" s="15" t="s">
        <v>59</v>
      </c>
      <c r="AD384">
        <v>2</v>
      </c>
      <c r="AE384">
        <v>15</v>
      </c>
      <c r="AF384">
        <v>121</v>
      </c>
      <c r="AG384">
        <v>136</v>
      </c>
      <c r="AH384" t="s">
        <v>1594</v>
      </c>
      <c r="AI384">
        <v>60.5</v>
      </c>
    </row>
    <row r="385" spans="1:35">
      <c r="A385" t="str">
        <f t="shared" si="5"/>
        <v>130103300110144003</v>
      </c>
      <c r="B385" s="12" t="s">
        <v>546</v>
      </c>
      <c r="C385" s="12" t="s">
        <v>48</v>
      </c>
      <c r="D385" s="12" t="s">
        <v>167</v>
      </c>
      <c r="E385" s="12" t="s">
        <v>268</v>
      </c>
      <c r="F385" s="12" t="s">
        <v>51</v>
      </c>
      <c r="G385" s="12" t="s">
        <v>350</v>
      </c>
      <c r="H385" s="12" t="s">
        <v>282</v>
      </c>
      <c r="I385" s="12" t="s">
        <v>548</v>
      </c>
      <c r="J385" s="12" t="s">
        <v>913</v>
      </c>
      <c r="K385" s="12" t="s">
        <v>492</v>
      </c>
      <c r="L385" s="12" t="s">
        <v>273</v>
      </c>
      <c r="M385" s="12">
        <v>1</v>
      </c>
      <c r="N385" s="12" t="s">
        <v>906</v>
      </c>
      <c r="O385" s="12" t="s">
        <v>342</v>
      </c>
      <c r="P385" s="12" t="s">
        <v>276</v>
      </c>
      <c r="Q385" s="12" t="s">
        <v>356</v>
      </c>
      <c r="R385" s="12" t="s">
        <v>278</v>
      </c>
      <c r="S385" s="12" t="s">
        <v>278</v>
      </c>
      <c r="T385" s="12" t="s">
        <v>279</v>
      </c>
      <c r="U385" s="12" t="s">
        <v>280</v>
      </c>
      <c r="V385" s="12" t="s">
        <v>1505</v>
      </c>
      <c r="W385" s="12" t="s">
        <v>1505</v>
      </c>
      <c r="X385" s="12" t="s">
        <v>650</v>
      </c>
      <c r="Y385" s="12" t="s">
        <v>552</v>
      </c>
      <c r="Z385" s="12" t="s">
        <v>553</v>
      </c>
      <c r="AA385" s="12"/>
      <c r="AB385" s="12"/>
      <c r="AC385" s="15" t="s">
        <v>59</v>
      </c>
      <c r="AD385">
        <v>1</v>
      </c>
      <c r="AE385">
        <v>2</v>
      </c>
      <c r="AF385">
        <v>34</v>
      </c>
      <c r="AG385">
        <v>36</v>
      </c>
      <c r="AH385" t="s">
        <v>1595</v>
      </c>
      <c r="AI385">
        <v>34</v>
      </c>
    </row>
    <row r="386" spans="1:35">
      <c r="A386" t="str">
        <f t="shared" si="5"/>
        <v>130103300110144004</v>
      </c>
      <c r="B386" s="12" t="s">
        <v>546</v>
      </c>
      <c r="C386" s="12" t="s">
        <v>48</v>
      </c>
      <c r="D386" s="12" t="s">
        <v>167</v>
      </c>
      <c r="E386" s="12" t="s">
        <v>268</v>
      </c>
      <c r="F386" s="12" t="s">
        <v>53</v>
      </c>
      <c r="G386" s="12" t="s">
        <v>350</v>
      </c>
      <c r="H386" s="12" t="s">
        <v>282</v>
      </c>
      <c r="I386" s="12" t="s">
        <v>555</v>
      </c>
      <c r="J386" s="12" t="s">
        <v>914</v>
      </c>
      <c r="K386" s="12" t="s">
        <v>492</v>
      </c>
      <c r="L386" s="12" t="s">
        <v>273</v>
      </c>
      <c r="M386" s="12">
        <v>1</v>
      </c>
      <c r="N386" s="12" t="s">
        <v>578</v>
      </c>
      <c r="O386" s="12" t="s">
        <v>342</v>
      </c>
      <c r="P386" s="12" t="s">
        <v>276</v>
      </c>
      <c r="Q386" s="12" t="s">
        <v>356</v>
      </c>
      <c r="R386" s="12" t="s">
        <v>398</v>
      </c>
      <c r="S386" s="12" t="s">
        <v>1403</v>
      </c>
      <c r="T386" s="12" t="s">
        <v>279</v>
      </c>
      <c r="U386" s="12" t="s">
        <v>280</v>
      </c>
      <c r="V386" s="12" t="s">
        <v>1505</v>
      </c>
      <c r="W386" s="12" t="s">
        <v>1505</v>
      </c>
      <c r="X386" s="12" t="s">
        <v>579</v>
      </c>
      <c r="Y386" s="12" t="s">
        <v>552</v>
      </c>
      <c r="Z386" s="12" t="s">
        <v>553</v>
      </c>
      <c r="AA386" s="12"/>
      <c r="AB386" s="12"/>
      <c r="AC386" s="15" t="s">
        <v>59</v>
      </c>
      <c r="AD386">
        <v>1</v>
      </c>
      <c r="AE386">
        <v>3</v>
      </c>
      <c r="AF386">
        <v>4</v>
      </c>
      <c r="AG386">
        <v>7</v>
      </c>
      <c r="AH386" t="s">
        <v>1241</v>
      </c>
      <c r="AI386">
        <v>4</v>
      </c>
    </row>
    <row r="387" spans="1:35">
      <c r="A387" t="str">
        <f t="shared" ref="A387:A450" si="6">B387&amp;J387</f>
        <v>130103300110145001</v>
      </c>
      <c r="B387" s="12" t="s">
        <v>546</v>
      </c>
      <c r="C387" s="12" t="s">
        <v>48</v>
      </c>
      <c r="D387" s="12" t="s">
        <v>168</v>
      </c>
      <c r="E387" s="12" t="s">
        <v>268</v>
      </c>
      <c r="F387" s="12" t="s">
        <v>49</v>
      </c>
      <c r="G387" s="12" t="s">
        <v>350</v>
      </c>
      <c r="H387" s="12" t="s">
        <v>282</v>
      </c>
      <c r="I387" s="12" t="s">
        <v>555</v>
      </c>
      <c r="J387" s="12" t="s">
        <v>915</v>
      </c>
      <c r="K387" s="12" t="s">
        <v>492</v>
      </c>
      <c r="L387" s="12" t="s">
        <v>273</v>
      </c>
      <c r="M387" s="12">
        <v>1</v>
      </c>
      <c r="N387" s="12" t="s">
        <v>906</v>
      </c>
      <c r="O387" s="12" t="s">
        <v>342</v>
      </c>
      <c r="P387" s="12" t="s">
        <v>276</v>
      </c>
      <c r="Q387" s="12" t="s">
        <v>356</v>
      </c>
      <c r="R387" s="12" t="s">
        <v>278</v>
      </c>
      <c r="S387" s="12" t="s">
        <v>278</v>
      </c>
      <c r="T387" s="12" t="s">
        <v>279</v>
      </c>
      <c r="U387" s="12" t="s">
        <v>280</v>
      </c>
      <c r="V387" s="12" t="s">
        <v>1506</v>
      </c>
      <c r="W387" s="12" t="s">
        <v>1506</v>
      </c>
      <c r="X387" s="12" t="s">
        <v>640</v>
      </c>
      <c r="Y387" s="12" t="s">
        <v>552</v>
      </c>
      <c r="Z387" s="12" t="s">
        <v>553</v>
      </c>
      <c r="AA387" s="12"/>
      <c r="AB387" s="12"/>
      <c r="AC387" s="15" t="s">
        <v>59</v>
      </c>
      <c r="AD387">
        <v>1</v>
      </c>
      <c r="AE387">
        <v>6</v>
      </c>
      <c r="AF387">
        <v>56</v>
      </c>
      <c r="AG387">
        <v>62</v>
      </c>
      <c r="AH387" t="s">
        <v>1610</v>
      </c>
      <c r="AI387">
        <v>56</v>
      </c>
    </row>
    <row r="388" spans="1:35">
      <c r="A388" t="str">
        <f t="shared" si="6"/>
        <v>130103300110145002</v>
      </c>
      <c r="B388" s="12" t="s">
        <v>546</v>
      </c>
      <c r="C388" s="12" t="s">
        <v>48</v>
      </c>
      <c r="D388" s="12" t="s">
        <v>168</v>
      </c>
      <c r="E388" s="12" t="s">
        <v>268</v>
      </c>
      <c r="F388" s="12" t="s">
        <v>50</v>
      </c>
      <c r="G388" s="12" t="s">
        <v>350</v>
      </c>
      <c r="H388" s="12" t="s">
        <v>282</v>
      </c>
      <c r="I388" s="12" t="s">
        <v>555</v>
      </c>
      <c r="J388" s="12" t="s">
        <v>916</v>
      </c>
      <c r="K388" s="12" t="s">
        <v>492</v>
      </c>
      <c r="L388" s="12" t="s">
        <v>273</v>
      </c>
      <c r="M388" s="12">
        <v>1</v>
      </c>
      <c r="N388" s="12" t="s">
        <v>906</v>
      </c>
      <c r="O388" s="12" t="s">
        <v>342</v>
      </c>
      <c r="P388" s="12" t="s">
        <v>276</v>
      </c>
      <c r="Q388" s="12" t="s">
        <v>356</v>
      </c>
      <c r="R388" s="12" t="s">
        <v>278</v>
      </c>
      <c r="S388" s="12" t="s">
        <v>278</v>
      </c>
      <c r="T388" s="12" t="s">
        <v>279</v>
      </c>
      <c r="U388" s="12" t="s">
        <v>280</v>
      </c>
      <c r="V388" s="12" t="s">
        <v>1506</v>
      </c>
      <c r="W388" s="12" t="s">
        <v>1506</v>
      </c>
      <c r="X388" s="12" t="s">
        <v>642</v>
      </c>
      <c r="Y388" s="12" t="s">
        <v>552</v>
      </c>
      <c r="Z388" s="12" t="s">
        <v>553</v>
      </c>
      <c r="AA388" s="12"/>
      <c r="AB388" s="12"/>
      <c r="AC388" s="15" t="s">
        <v>59</v>
      </c>
      <c r="AD388">
        <v>1</v>
      </c>
      <c r="AE388">
        <v>9</v>
      </c>
      <c r="AF388">
        <v>65</v>
      </c>
      <c r="AG388">
        <v>74</v>
      </c>
      <c r="AH388" t="s">
        <v>1679</v>
      </c>
      <c r="AI388">
        <v>65</v>
      </c>
    </row>
    <row r="389" spans="1:35">
      <c r="A389" t="str">
        <f t="shared" si="6"/>
        <v>130103300110146001</v>
      </c>
      <c r="B389" s="12" t="s">
        <v>546</v>
      </c>
      <c r="C389" s="12" t="s">
        <v>48</v>
      </c>
      <c r="D389" s="12" t="s">
        <v>169</v>
      </c>
      <c r="E389" s="12" t="s">
        <v>268</v>
      </c>
      <c r="F389" s="12" t="s">
        <v>49</v>
      </c>
      <c r="G389" s="12" t="s">
        <v>350</v>
      </c>
      <c r="H389" s="12" t="s">
        <v>282</v>
      </c>
      <c r="I389" s="12" t="s">
        <v>555</v>
      </c>
      <c r="J389" s="12" t="s">
        <v>917</v>
      </c>
      <c r="K389" s="12" t="s">
        <v>492</v>
      </c>
      <c r="L389" s="12" t="s">
        <v>273</v>
      </c>
      <c r="M389" s="12">
        <v>1</v>
      </c>
      <c r="N389" s="12" t="s">
        <v>906</v>
      </c>
      <c r="O389" s="12" t="s">
        <v>342</v>
      </c>
      <c r="P389" s="12" t="s">
        <v>276</v>
      </c>
      <c r="Q389" s="12" t="s">
        <v>356</v>
      </c>
      <c r="R389" s="12" t="s">
        <v>278</v>
      </c>
      <c r="S389" s="12" t="s">
        <v>278</v>
      </c>
      <c r="T389" s="12" t="s">
        <v>279</v>
      </c>
      <c r="U389" s="12" t="s">
        <v>280</v>
      </c>
      <c r="V389" s="12" t="s">
        <v>1507</v>
      </c>
      <c r="W389" s="12" t="s">
        <v>1507</v>
      </c>
      <c r="X389" s="12" t="s">
        <v>595</v>
      </c>
      <c r="Y389" s="12" t="s">
        <v>552</v>
      </c>
      <c r="Z389" s="12" t="s">
        <v>553</v>
      </c>
      <c r="AA389" s="12"/>
      <c r="AB389" s="12"/>
      <c r="AC389" s="15" t="s">
        <v>59</v>
      </c>
      <c r="AD389">
        <v>1</v>
      </c>
      <c r="AE389">
        <v>24</v>
      </c>
      <c r="AF389">
        <v>164</v>
      </c>
      <c r="AG389">
        <v>188</v>
      </c>
      <c r="AH389" t="s">
        <v>1675</v>
      </c>
      <c r="AI389">
        <v>164</v>
      </c>
    </row>
    <row r="390" spans="1:35">
      <c r="A390" t="str">
        <f t="shared" si="6"/>
        <v>130103300110146002</v>
      </c>
      <c r="B390" s="12" t="s">
        <v>546</v>
      </c>
      <c r="C390" s="12" t="s">
        <v>48</v>
      </c>
      <c r="D390" s="12" t="s">
        <v>169</v>
      </c>
      <c r="E390" s="12" t="s">
        <v>268</v>
      </c>
      <c r="F390" s="12" t="s">
        <v>50</v>
      </c>
      <c r="G390" s="12" t="s">
        <v>350</v>
      </c>
      <c r="H390" s="12" t="s">
        <v>282</v>
      </c>
      <c r="I390" s="12" t="s">
        <v>555</v>
      </c>
      <c r="J390" s="12" t="s">
        <v>918</v>
      </c>
      <c r="K390" s="12" t="s">
        <v>492</v>
      </c>
      <c r="L390" s="12" t="s">
        <v>273</v>
      </c>
      <c r="M390" s="12">
        <v>1</v>
      </c>
      <c r="N390" s="12" t="s">
        <v>906</v>
      </c>
      <c r="O390" s="12" t="s">
        <v>342</v>
      </c>
      <c r="P390" s="12" t="s">
        <v>276</v>
      </c>
      <c r="Q390" s="12" t="s">
        <v>356</v>
      </c>
      <c r="R390" s="12" t="s">
        <v>278</v>
      </c>
      <c r="S390" s="12" t="s">
        <v>278</v>
      </c>
      <c r="T390" s="12" t="s">
        <v>279</v>
      </c>
      <c r="U390" s="12" t="s">
        <v>280</v>
      </c>
      <c r="V390" s="12" t="s">
        <v>1507</v>
      </c>
      <c r="W390" s="12" t="s">
        <v>1507</v>
      </c>
      <c r="X390" s="12" t="s">
        <v>597</v>
      </c>
      <c r="Y390" s="12" t="s">
        <v>552</v>
      </c>
      <c r="Z390" s="12" t="s">
        <v>553</v>
      </c>
      <c r="AA390" s="12"/>
      <c r="AB390" s="12"/>
      <c r="AC390" s="15" t="s">
        <v>59</v>
      </c>
      <c r="AD390">
        <v>1</v>
      </c>
      <c r="AE390">
        <v>24</v>
      </c>
      <c r="AF390">
        <v>223</v>
      </c>
      <c r="AG390">
        <v>247</v>
      </c>
      <c r="AH390" t="s">
        <v>1731</v>
      </c>
      <c r="AI390">
        <v>223</v>
      </c>
    </row>
    <row r="391" spans="1:35">
      <c r="A391" t="str">
        <f t="shared" si="6"/>
        <v>130103300110146003</v>
      </c>
      <c r="B391" s="12" t="s">
        <v>546</v>
      </c>
      <c r="C391" s="12" t="s">
        <v>48</v>
      </c>
      <c r="D391" s="12" t="s">
        <v>169</v>
      </c>
      <c r="E391" s="12" t="s">
        <v>268</v>
      </c>
      <c r="F391" s="12" t="s">
        <v>51</v>
      </c>
      <c r="G391" s="12" t="s">
        <v>350</v>
      </c>
      <c r="H391" s="12" t="s">
        <v>282</v>
      </c>
      <c r="I391" s="12" t="s">
        <v>548</v>
      </c>
      <c r="J391" s="12" t="s">
        <v>919</v>
      </c>
      <c r="K391" s="12" t="s">
        <v>492</v>
      </c>
      <c r="L391" s="12" t="s">
        <v>273</v>
      </c>
      <c r="M391" s="12">
        <v>2</v>
      </c>
      <c r="N391" s="12" t="s">
        <v>906</v>
      </c>
      <c r="O391" s="12" t="s">
        <v>342</v>
      </c>
      <c r="P391" s="12" t="s">
        <v>276</v>
      </c>
      <c r="Q391" s="12" t="s">
        <v>356</v>
      </c>
      <c r="R391" s="12" t="s">
        <v>278</v>
      </c>
      <c r="S391" s="12" t="s">
        <v>278</v>
      </c>
      <c r="T391" s="12" t="s">
        <v>279</v>
      </c>
      <c r="U391" s="12" t="s">
        <v>280</v>
      </c>
      <c r="V391" s="12" t="s">
        <v>1507</v>
      </c>
      <c r="W391" s="12" t="s">
        <v>1507</v>
      </c>
      <c r="X391" s="12" t="s">
        <v>650</v>
      </c>
      <c r="Y391" s="12" t="s">
        <v>552</v>
      </c>
      <c r="Z391" s="12" t="s">
        <v>553</v>
      </c>
      <c r="AA391" s="12"/>
      <c r="AB391" s="12"/>
      <c r="AC391" s="15" t="s">
        <v>59</v>
      </c>
      <c r="AD391">
        <v>2</v>
      </c>
      <c r="AE391">
        <v>2</v>
      </c>
      <c r="AF391">
        <v>59</v>
      </c>
      <c r="AG391">
        <v>61</v>
      </c>
      <c r="AH391" t="s">
        <v>1632</v>
      </c>
      <c r="AI391">
        <v>29.5</v>
      </c>
    </row>
    <row r="392" spans="1:35">
      <c r="A392" t="str">
        <f t="shared" si="6"/>
        <v>130103300110147001</v>
      </c>
      <c r="B392" s="12" t="s">
        <v>546</v>
      </c>
      <c r="C392" s="12" t="s">
        <v>48</v>
      </c>
      <c r="D392" s="12" t="s">
        <v>192</v>
      </c>
      <c r="E392" s="12" t="s">
        <v>268</v>
      </c>
      <c r="F392" s="12" t="s">
        <v>49</v>
      </c>
      <c r="G392" s="12" t="s">
        <v>350</v>
      </c>
      <c r="H392" s="12" t="s">
        <v>282</v>
      </c>
      <c r="I392" s="12" t="s">
        <v>555</v>
      </c>
      <c r="J392" s="12" t="s">
        <v>920</v>
      </c>
      <c r="K392" s="12" t="s">
        <v>492</v>
      </c>
      <c r="L392" s="12" t="s">
        <v>273</v>
      </c>
      <c r="M392" s="12">
        <v>1</v>
      </c>
      <c r="N392" s="12" t="s">
        <v>906</v>
      </c>
      <c r="O392" s="12" t="s">
        <v>342</v>
      </c>
      <c r="P392" s="12" t="s">
        <v>276</v>
      </c>
      <c r="Q392" s="12" t="s">
        <v>356</v>
      </c>
      <c r="R392" s="12" t="s">
        <v>278</v>
      </c>
      <c r="S392" s="12" t="s">
        <v>278</v>
      </c>
      <c r="T392" s="12" t="s">
        <v>279</v>
      </c>
      <c r="U392" s="12" t="s">
        <v>280</v>
      </c>
      <c r="V392" s="12" t="s">
        <v>1508</v>
      </c>
      <c r="W392" s="12" t="s">
        <v>1508</v>
      </c>
      <c r="X392" s="12" t="s">
        <v>595</v>
      </c>
      <c r="Y392" s="12" t="s">
        <v>552</v>
      </c>
      <c r="Z392" s="12" t="s">
        <v>553</v>
      </c>
      <c r="AA392" s="12"/>
      <c r="AB392" s="12"/>
      <c r="AC392" s="15" t="s">
        <v>59</v>
      </c>
      <c r="AD392">
        <v>1</v>
      </c>
      <c r="AE392">
        <v>11</v>
      </c>
      <c r="AF392">
        <v>138</v>
      </c>
      <c r="AG392">
        <v>149</v>
      </c>
      <c r="AH392" t="s">
        <v>1644</v>
      </c>
      <c r="AI392">
        <v>138</v>
      </c>
    </row>
    <row r="393" spans="1:35">
      <c r="A393" t="str">
        <f t="shared" si="6"/>
        <v>130103300110147002</v>
      </c>
      <c r="B393" s="12" t="s">
        <v>546</v>
      </c>
      <c r="C393" s="12" t="s">
        <v>48</v>
      </c>
      <c r="D393" s="12" t="s">
        <v>192</v>
      </c>
      <c r="E393" s="12" t="s">
        <v>268</v>
      </c>
      <c r="F393" s="12" t="s">
        <v>50</v>
      </c>
      <c r="G393" s="12" t="s">
        <v>350</v>
      </c>
      <c r="H393" s="12" t="s">
        <v>282</v>
      </c>
      <c r="I393" s="12" t="s">
        <v>555</v>
      </c>
      <c r="J393" s="12" t="s">
        <v>921</v>
      </c>
      <c r="K393" s="12" t="s">
        <v>492</v>
      </c>
      <c r="L393" s="12" t="s">
        <v>273</v>
      </c>
      <c r="M393" s="12">
        <v>1</v>
      </c>
      <c r="N393" s="12" t="s">
        <v>906</v>
      </c>
      <c r="O393" s="12" t="s">
        <v>342</v>
      </c>
      <c r="P393" s="12" t="s">
        <v>276</v>
      </c>
      <c r="Q393" s="12" t="s">
        <v>356</v>
      </c>
      <c r="R393" s="12" t="s">
        <v>278</v>
      </c>
      <c r="S393" s="12" t="s">
        <v>278</v>
      </c>
      <c r="T393" s="12" t="s">
        <v>279</v>
      </c>
      <c r="U393" s="12" t="s">
        <v>280</v>
      </c>
      <c r="V393" s="12" t="s">
        <v>1508</v>
      </c>
      <c r="W393" s="12" t="s">
        <v>1508</v>
      </c>
      <c r="X393" s="12" t="s">
        <v>597</v>
      </c>
      <c r="Y393" s="12" t="s">
        <v>552</v>
      </c>
      <c r="Z393" s="12" t="s">
        <v>553</v>
      </c>
      <c r="AA393" s="12"/>
      <c r="AB393" s="12"/>
      <c r="AC393" s="15" t="s">
        <v>59</v>
      </c>
      <c r="AD393">
        <v>1</v>
      </c>
      <c r="AE393">
        <v>17</v>
      </c>
      <c r="AF393">
        <v>159</v>
      </c>
      <c r="AG393">
        <v>176</v>
      </c>
      <c r="AH393" t="s">
        <v>1732</v>
      </c>
      <c r="AI393">
        <v>159</v>
      </c>
    </row>
    <row r="394" spans="1:35">
      <c r="A394" t="str">
        <f t="shared" si="6"/>
        <v>130103300110147003</v>
      </c>
      <c r="B394" s="12" t="s">
        <v>546</v>
      </c>
      <c r="C394" s="12" t="s">
        <v>48</v>
      </c>
      <c r="D394" s="12" t="s">
        <v>192</v>
      </c>
      <c r="E394" s="12" t="s">
        <v>268</v>
      </c>
      <c r="F394" s="12" t="s">
        <v>51</v>
      </c>
      <c r="G394" s="12" t="s">
        <v>350</v>
      </c>
      <c r="H394" s="12" t="s">
        <v>282</v>
      </c>
      <c r="I394" s="12" t="s">
        <v>548</v>
      </c>
      <c r="J394" s="12" t="s">
        <v>922</v>
      </c>
      <c r="K394" s="12" t="s">
        <v>492</v>
      </c>
      <c r="L394" s="12" t="s">
        <v>273</v>
      </c>
      <c r="M394" s="12">
        <v>2</v>
      </c>
      <c r="N394" s="12" t="s">
        <v>906</v>
      </c>
      <c r="O394" s="12" t="s">
        <v>342</v>
      </c>
      <c r="P394" s="12" t="s">
        <v>276</v>
      </c>
      <c r="Q394" s="12" t="s">
        <v>356</v>
      </c>
      <c r="R394" s="12" t="s">
        <v>278</v>
      </c>
      <c r="S394" s="12" t="s">
        <v>278</v>
      </c>
      <c r="T394" s="12" t="s">
        <v>279</v>
      </c>
      <c r="U394" s="12" t="s">
        <v>280</v>
      </c>
      <c r="V394" s="12" t="s">
        <v>1508</v>
      </c>
      <c r="W394" s="12" t="s">
        <v>1508</v>
      </c>
      <c r="X394" s="12" t="s">
        <v>650</v>
      </c>
      <c r="Y394" s="12" t="s">
        <v>552</v>
      </c>
      <c r="Z394" s="12" t="s">
        <v>553</v>
      </c>
      <c r="AA394" s="12"/>
      <c r="AB394" s="12"/>
      <c r="AC394" s="15" t="s">
        <v>59</v>
      </c>
      <c r="AD394">
        <v>2</v>
      </c>
      <c r="AE394">
        <v>2</v>
      </c>
      <c r="AF394">
        <v>52</v>
      </c>
      <c r="AG394">
        <v>54</v>
      </c>
      <c r="AH394" t="s">
        <v>1590</v>
      </c>
      <c r="AI394">
        <v>26</v>
      </c>
    </row>
    <row r="395" spans="1:35">
      <c r="A395" t="str">
        <f t="shared" si="6"/>
        <v>130103300110148001</v>
      </c>
      <c r="B395" s="12" t="s">
        <v>546</v>
      </c>
      <c r="C395" s="12" t="s">
        <v>48</v>
      </c>
      <c r="D395" s="12" t="s">
        <v>170</v>
      </c>
      <c r="E395" s="12" t="s">
        <v>268</v>
      </c>
      <c r="F395" s="12" t="s">
        <v>49</v>
      </c>
      <c r="G395" s="12" t="s">
        <v>350</v>
      </c>
      <c r="H395" s="12" t="s">
        <v>282</v>
      </c>
      <c r="I395" s="12" t="s">
        <v>555</v>
      </c>
      <c r="J395" s="12" t="s">
        <v>923</v>
      </c>
      <c r="K395" s="12" t="s">
        <v>492</v>
      </c>
      <c r="L395" s="12" t="s">
        <v>273</v>
      </c>
      <c r="M395" s="12">
        <v>1</v>
      </c>
      <c r="N395" s="12" t="s">
        <v>906</v>
      </c>
      <c r="O395" s="12" t="s">
        <v>342</v>
      </c>
      <c r="P395" s="12" t="s">
        <v>276</v>
      </c>
      <c r="Q395" s="12" t="s">
        <v>356</v>
      </c>
      <c r="R395" s="12" t="s">
        <v>278</v>
      </c>
      <c r="S395" s="12" t="s">
        <v>278</v>
      </c>
      <c r="T395" s="12" t="s">
        <v>279</v>
      </c>
      <c r="U395" s="12" t="s">
        <v>280</v>
      </c>
      <c r="V395" s="12" t="s">
        <v>1509</v>
      </c>
      <c r="W395" s="12" t="s">
        <v>1509</v>
      </c>
      <c r="X395" s="12" t="s">
        <v>595</v>
      </c>
      <c r="Y395" s="12" t="s">
        <v>552</v>
      </c>
      <c r="Z395" s="12" t="s">
        <v>553</v>
      </c>
      <c r="AA395" s="12"/>
      <c r="AB395" s="12"/>
      <c r="AC395" s="15" t="s">
        <v>59</v>
      </c>
      <c r="AD395">
        <v>1</v>
      </c>
      <c r="AE395">
        <v>6</v>
      </c>
      <c r="AF395">
        <v>143</v>
      </c>
      <c r="AG395">
        <v>149</v>
      </c>
      <c r="AH395" t="s">
        <v>1730</v>
      </c>
      <c r="AI395">
        <v>143</v>
      </c>
    </row>
    <row r="396" spans="1:35">
      <c r="A396" t="str">
        <f t="shared" si="6"/>
        <v>130103300110148002</v>
      </c>
      <c r="B396" s="12" t="s">
        <v>546</v>
      </c>
      <c r="C396" s="12" t="s">
        <v>48</v>
      </c>
      <c r="D396" s="12" t="s">
        <v>170</v>
      </c>
      <c r="E396" s="12" t="s">
        <v>268</v>
      </c>
      <c r="F396" s="12" t="s">
        <v>50</v>
      </c>
      <c r="G396" s="12" t="s">
        <v>350</v>
      </c>
      <c r="H396" s="12" t="s">
        <v>282</v>
      </c>
      <c r="I396" s="12" t="s">
        <v>555</v>
      </c>
      <c r="J396" s="12" t="s">
        <v>924</v>
      </c>
      <c r="K396" s="12" t="s">
        <v>492</v>
      </c>
      <c r="L396" s="12" t="s">
        <v>273</v>
      </c>
      <c r="M396" s="12">
        <v>1</v>
      </c>
      <c r="N396" s="12" t="s">
        <v>906</v>
      </c>
      <c r="O396" s="12" t="s">
        <v>342</v>
      </c>
      <c r="P396" s="12" t="s">
        <v>276</v>
      </c>
      <c r="Q396" s="12" t="s">
        <v>356</v>
      </c>
      <c r="R396" s="12" t="s">
        <v>278</v>
      </c>
      <c r="S396" s="12" t="s">
        <v>278</v>
      </c>
      <c r="T396" s="12" t="s">
        <v>279</v>
      </c>
      <c r="U396" s="12" t="s">
        <v>280</v>
      </c>
      <c r="V396" s="12" t="s">
        <v>1509</v>
      </c>
      <c r="W396" s="12" t="s">
        <v>1509</v>
      </c>
      <c r="X396" s="12" t="s">
        <v>597</v>
      </c>
      <c r="Y396" s="12" t="s">
        <v>552</v>
      </c>
      <c r="Z396" s="12" t="s">
        <v>553</v>
      </c>
      <c r="AA396" s="12"/>
      <c r="AB396" s="12"/>
      <c r="AC396" s="15" t="s">
        <v>59</v>
      </c>
      <c r="AD396">
        <v>1</v>
      </c>
      <c r="AE396">
        <v>6</v>
      </c>
      <c r="AF396">
        <v>166</v>
      </c>
      <c r="AG396">
        <v>172</v>
      </c>
      <c r="AH396" t="s">
        <v>1683</v>
      </c>
      <c r="AI396">
        <v>166</v>
      </c>
    </row>
    <row r="397" spans="1:35">
      <c r="A397" t="str">
        <f t="shared" si="6"/>
        <v>130103300110149001</v>
      </c>
      <c r="B397" s="12" t="s">
        <v>546</v>
      </c>
      <c r="C397" s="12" t="s">
        <v>48</v>
      </c>
      <c r="D397" s="12" t="s">
        <v>216</v>
      </c>
      <c r="E397" s="12" t="s">
        <v>268</v>
      </c>
      <c r="F397" s="12" t="s">
        <v>49</v>
      </c>
      <c r="G397" s="12" t="s">
        <v>350</v>
      </c>
      <c r="H397" s="12" t="s">
        <v>282</v>
      </c>
      <c r="I397" s="12" t="s">
        <v>555</v>
      </c>
      <c r="J397" s="12" t="s">
        <v>925</v>
      </c>
      <c r="K397" s="12" t="s">
        <v>492</v>
      </c>
      <c r="L397" s="12" t="s">
        <v>273</v>
      </c>
      <c r="M397" s="12">
        <v>1</v>
      </c>
      <c r="N397" s="12" t="s">
        <v>906</v>
      </c>
      <c r="O397" s="12" t="s">
        <v>342</v>
      </c>
      <c r="P397" s="12" t="s">
        <v>276</v>
      </c>
      <c r="Q397" s="12" t="s">
        <v>356</v>
      </c>
      <c r="R397" s="12" t="s">
        <v>278</v>
      </c>
      <c r="S397" s="12" t="s">
        <v>278</v>
      </c>
      <c r="T397" s="12" t="s">
        <v>279</v>
      </c>
      <c r="U397" s="12" t="s">
        <v>280</v>
      </c>
      <c r="V397" s="12" t="s">
        <v>1510</v>
      </c>
      <c r="W397" s="12" t="s">
        <v>1510</v>
      </c>
      <c r="X397" s="12" t="s">
        <v>595</v>
      </c>
      <c r="Y397" s="12" t="s">
        <v>552</v>
      </c>
      <c r="Z397" s="12" t="s">
        <v>553</v>
      </c>
      <c r="AA397" s="12"/>
      <c r="AB397" s="12"/>
      <c r="AC397" s="15" t="s">
        <v>59</v>
      </c>
      <c r="AD397">
        <v>1</v>
      </c>
      <c r="AE397">
        <v>2</v>
      </c>
      <c r="AF397">
        <v>143</v>
      </c>
      <c r="AG397">
        <v>145</v>
      </c>
      <c r="AH397" t="s">
        <v>1730</v>
      </c>
      <c r="AI397">
        <v>143</v>
      </c>
    </row>
    <row r="398" spans="1:35">
      <c r="A398" t="str">
        <f t="shared" si="6"/>
        <v>130103300110149002</v>
      </c>
      <c r="B398" s="12" t="s">
        <v>546</v>
      </c>
      <c r="C398" s="12" t="s">
        <v>48</v>
      </c>
      <c r="D398" s="12" t="s">
        <v>216</v>
      </c>
      <c r="E398" s="12" t="s">
        <v>268</v>
      </c>
      <c r="F398" s="12" t="s">
        <v>50</v>
      </c>
      <c r="G398" s="12" t="s">
        <v>350</v>
      </c>
      <c r="H398" s="12" t="s">
        <v>282</v>
      </c>
      <c r="I398" s="12" t="s">
        <v>555</v>
      </c>
      <c r="J398" s="12" t="s">
        <v>926</v>
      </c>
      <c r="K398" s="12" t="s">
        <v>492</v>
      </c>
      <c r="L398" s="12" t="s">
        <v>273</v>
      </c>
      <c r="M398" s="12">
        <v>1</v>
      </c>
      <c r="N398" s="12" t="s">
        <v>906</v>
      </c>
      <c r="O398" s="12" t="s">
        <v>342</v>
      </c>
      <c r="P398" s="12" t="s">
        <v>276</v>
      </c>
      <c r="Q398" s="12" t="s">
        <v>356</v>
      </c>
      <c r="R398" s="12" t="s">
        <v>278</v>
      </c>
      <c r="S398" s="12" t="s">
        <v>278</v>
      </c>
      <c r="T398" s="12" t="s">
        <v>279</v>
      </c>
      <c r="U398" s="12" t="s">
        <v>280</v>
      </c>
      <c r="V398" s="12" t="s">
        <v>1510</v>
      </c>
      <c r="W398" s="12" t="s">
        <v>1510</v>
      </c>
      <c r="X398" s="12" t="s">
        <v>597</v>
      </c>
      <c r="Y398" s="12" t="s">
        <v>552</v>
      </c>
      <c r="Z398" s="12" t="s">
        <v>553</v>
      </c>
      <c r="AA398" s="12"/>
      <c r="AB398" s="12"/>
      <c r="AC398" s="15" t="s">
        <v>59</v>
      </c>
      <c r="AD398">
        <v>1</v>
      </c>
      <c r="AE398">
        <v>15</v>
      </c>
      <c r="AF398">
        <v>161</v>
      </c>
      <c r="AG398">
        <v>176</v>
      </c>
      <c r="AH398" t="s">
        <v>1709</v>
      </c>
      <c r="AI398">
        <v>161</v>
      </c>
    </row>
    <row r="399" spans="1:35">
      <c r="A399" t="str">
        <f t="shared" si="6"/>
        <v>130103300110150001</v>
      </c>
      <c r="B399" s="12" t="s">
        <v>546</v>
      </c>
      <c r="C399" s="12" t="s">
        <v>48</v>
      </c>
      <c r="D399" s="12" t="s">
        <v>236</v>
      </c>
      <c r="E399" s="12" t="s">
        <v>268</v>
      </c>
      <c r="F399" s="12" t="s">
        <v>49</v>
      </c>
      <c r="G399" s="12" t="s">
        <v>350</v>
      </c>
      <c r="H399" s="12" t="s">
        <v>282</v>
      </c>
      <c r="I399" s="12" t="s">
        <v>555</v>
      </c>
      <c r="J399" s="12" t="s">
        <v>927</v>
      </c>
      <c r="K399" s="12" t="s">
        <v>492</v>
      </c>
      <c r="L399" s="12" t="s">
        <v>273</v>
      </c>
      <c r="M399" s="12">
        <v>2</v>
      </c>
      <c r="N399" s="12" t="s">
        <v>906</v>
      </c>
      <c r="O399" s="12" t="s">
        <v>342</v>
      </c>
      <c r="P399" s="12" t="s">
        <v>276</v>
      </c>
      <c r="Q399" s="12" t="s">
        <v>356</v>
      </c>
      <c r="R399" s="12" t="s">
        <v>278</v>
      </c>
      <c r="S399" s="12" t="s">
        <v>278</v>
      </c>
      <c r="T399" s="12" t="s">
        <v>279</v>
      </c>
      <c r="U399" s="12" t="s">
        <v>280</v>
      </c>
      <c r="V399" s="12" t="s">
        <v>1511</v>
      </c>
      <c r="W399" s="12" t="s">
        <v>1511</v>
      </c>
      <c r="X399" s="12" t="s">
        <v>640</v>
      </c>
      <c r="Y399" s="12" t="s">
        <v>552</v>
      </c>
      <c r="Z399" s="12" t="s">
        <v>553</v>
      </c>
      <c r="AA399" s="12"/>
      <c r="AB399" s="12"/>
      <c r="AC399" s="15" t="s">
        <v>59</v>
      </c>
      <c r="AD399">
        <v>2</v>
      </c>
      <c r="AE399">
        <v>1</v>
      </c>
      <c r="AF399">
        <v>106</v>
      </c>
      <c r="AG399">
        <v>107</v>
      </c>
      <c r="AH399" t="s">
        <v>1618</v>
      </c>
      <c r="AI399">
        <v>53</v>
      </c>
    </row>
    <row r="400" spans="1:35">
      <c r="A400" t="str">
        <f t="shared" si="6"/>
        <v>130103300110150002</v>
      </c>
      <c r="B400" s="12" t="s">
        <v>546</v>
      </c>
      <c r="C400" s="12" t="s">
        <v>48</v>
      </c>
      <c r="D400" s="12" t="s">
        <v>236</v>
      </c>
      <c r="E400" s="12" t="s">
        <v>268</v>
      </c>
      <c r="F400" s="12" t="s">
        <v>50</v>
      </c>
      <c r="G400" s="12" t="s">
        <v>350</v>
      </c>
      <c r="H400" s="12" t="s">
        <v>282</v>
      </c>
      <c r="I400" s="12" t="s">
        <v>555</v>
      </c>
      <c r="J400" s="12" t="s">
        <v>928</v>
      </c>
      <c r="K400" s="12" t="s">
        <v>492</v>
      </c>
      <c r="L400" s="12" t="s">
        <v>273</v>
      </c>
      <c r="M400" s="12">
        <v>2</v>
      </c>
      <c r="N400" s="12" t="s">
        <v>906</v>
      </c>
      <c r="O400" s="12" t="s">
        <v>342</v>
      </c>
      <c r="P400" s="12" t="s">
        <v>276</v>
      </c>
      <c r="Q400" s="12" t="s">
        <v>356</v>
      </c>
      <c r="R400" s="12" t="s">
        <v>278</v>
      </c>
      <c r="S400" s="12" t="s">
        <v>278</v>
      </c>
      <c r="T400" s="12" t="s">
        <v>279</v>
      </c>
      <c r="U400" s="12" t="s">
        <v>280</v>
      </c>
      <c r="V400" s="12" t="s">
        <v>1511</v>
      </c>
      <c r="W400" s="12" t="s">
        <v>1511</v>
      </c>
      <c r="X400" s="12" t="s">
        <v>642</v>
      </c>
      <c r="Y400" s="12" t="s">
        <v>552</v>
      </c>
      <c r="Z400" s="12" t="s">
        <v>553</v>
      </c>
      <c r="AA400" s="12"/>
      <c r="AB400" s="12"/>
      <c r="AC400" s="15" t="s">
        <v>59</v>
      </c>
      <c r="AD400">
        <v>2</v>
      </c>
      <c r="AE400">
        <v>5</v>
      </c>
      <c r="AF400">
        <v>117</v>
      </c>
      <c r="AG400">
        <v>122</v>
      </c>
      <c r="AH400" t="s">
        <v>1611</v>
      </c>
      <c r="AI400">
        <v>58.5</v>
      </c>
    </row>
    <row r="401" spans="1:35">
      <c r="A401" t="str">
        <f t="shared" si="6"/>
        <v>130103300110150003</v>
      </c>
      <c r="B401" s="12" t="s">
        <v>546</v>
      </c>
      <c r="C401" s="12" t="s">
        <v>48</v>
      </c>
      <c r="D401" s="12" t="s">
        <v>236</v>
      </c>
      <c r="E401" s="12" t="s">
        <v>268</v>
      </c>
      <c r="F401" s="12" t="s">
        <v>51</v>
      </c>
      <c r="G401" s="12" t="s">
        <v>350</v>
      </c>
      <c r="H401" s="12" t="s">
        <v>282</v>
      </c>
      <c r="I401" s="12" t="s">
        <v>548</v>
      </c>
      <c r="J401" s="12" t="s">
        <v>929</v>
      </c>
      <c r="K401" s="12" t="s">
        <v>492</v>
      </c>
      <c r="L401" s="12" t="s">
        <v>273</v>
      </c>
      <c r="M401" s="12">
        <v>2</v>
      </c>
      <c r="N401" s="12" t="s">
        <v>906</v>
      </c>
      <c r="O401" s="12" t="s">
        <v>342</v>
      </c>
      <c r="P401" s="12" t="s">
        <v>276</v>
      </c>
      <c r="Q401" s="12" t="s">
        <v>356</v>
      </c>
      <c r="R401" s="12" t="s">
        <v>278</v>
      </c>
      <c r="S401" s="12" t="s">
        <v>278</v>
      </c>
      <c r="T401" s="12" t="s">
        <v>279</v>
      </c>
      <c r="U401" s="12" t="s">
        <v>280</v>
      </c>
      <c r="V401" s="12" t="s">
        <v>1511</v>
      </c>
      <c r="W401" s="12" t="s">
        <v>1511</v>
      </c>
      <c r="X401" s="12" t="s">
        <v>650</v>
      </c>
      <c r="Y401" s="12" t="s">
        <v>552</v>
      </c>
      <c r="Z401" s="12" t="s">
        <v>553</v>
      </c>
      <c r="AA401" s="12"/>
      <c r="AB401" s="12"/>
      <c r="AC401" s="15" t="s">
        <v>59</v>
      </c>
      <c r="AD401">
        <v>2</v>
      </c>
      <c r="AE401">
        <v>1</v>
      </c>
      <c r="AF401">
        <v>51</v>
      </c>
      <c r="AG401">
        <v>52</v>
      </c>
      <c r="AH401" t="s">
        <v>1590</v>
      </c>
      <c r="AI401">
        <v>25.5</v>
      </c>
    </row>
    <row r="402" spans="1:35">
      <c r="A402" t="str">
        <f t="shared" si="6"/>
        <v>130103300110150004</v>
      </c>
      <c r="B402" s="12" t="s">
        <v>546</v>
      </c>
      <c r="C402" s="12" t="s">
        <v>48</v>
      </c>
      <c r="D402" s="12" t="s">
        <v>236</v>
      </c>
      <c r="E402" s="12" t="s">
        <v>268</v>
      </c>
      <c r="F402" s="12" t="s">
        <v>53</v>
      </c>
      <c r="G402" s="12" t="s">
        <v>350</v>
      </c>
      <c r="H402" s="12" t="s">
        <v>282</v>
      </c>
      <c r="I402" s="12" t="s">
        <v>555</v>
      </c>
      <c r="J402" s="12" t="s">
        <v>930</v>
      </c>
      <c r="K402" s="12" t="s">
        <v>492</v>
      </c>
      <c r="L402" s="12" t="s">
        <v>273</v>
      </c>
      <c r="M402" s="12">
        <v>2</v>
      </c>
      <c r="N402" s="12" t="s">
        <v>578</v>
      </c>
      <c r="O402" s="12" t="s">
        <v>342</v>
      </c>
      <c r="P402" s="12" t="s">
        <v>276</v>
      </c>
      <c r="Q402" s="12" t="s">
        <v>356</v>
      </c>
      <c r="R402" s="12" t="s">
        <v>398</v>
      </c>
      <c r="S402" s="12" t="s">
        <v>1403</v>
      </c>
      <c r="T402" s="12" t="s">
        <v>279</v>
      </c>
      <c r="U402" s="12" t="s">
        <v>280</v>
      </c>
      <c r="V402" s="12" t="s">
        <v>1511</v>
      </c>
      <c r="W402" s="12" t="s">
        <v>1511</v>
      </c>
      <c r="X402" s="12" t="s">
        <v>579</v>
      </c>
      <c r="Y402" s="12" t="s">
        <v>552</v>
      </c>
      <c r="Z402" s="12" t="s">
        <v>553</v>
      </c>
      <c r="AA402" s="12"/>
      <c r="AB402" s="12"/>
      <c r="AC402" s="15" t="s">
        <v>59</v>
      </c>
      <c r="AD402">
        <v>2</v>
      </c>
      <c r="AE402">
        <v>3</v>
      </c>
      <c r="AF402">
        <v>6</v>
      </c>
      <c r="AG402">
        <v>9</v>
      </c>
      <c r="AH402" t="s">
        <v>280</v>
      </c>
      <c r="AI402">
        <v>3</v>
      </c>
    </row>
    <row r="403" spans="1:35">
      <c r="A403" t="str">
        <f t="shared" si="6"/>
        <v>130103300110151001</v>
      </c>
      <c r="B403" s="12" t="s">
        <v>546</v>
      </c>
      <c r="C403" s="12" t="s">
        <v>48</v>
      </c>
      <c r="D403" s="12" t="s">
        <v>112</v>
      </c>
      <c r="E403" s="12" t="s">
        <v>268</v>
      </c>
      <c r="F403" s="12" t="s">
        <v>49</v>
      </c>
      <c r="G403" s="12" t="s">
        <v>350</v>
      </c>
      <c r="H403" s="12" t="s">
        <v>282</v>
      </c>
      <c r="I403" s="12" t="s">
        <v>555</v>
      </c>
      <c r="J403" s="12" t="s">
        <v>931</v>
      </c>
      <c r="K403" s="12" t="s">
        <v>492</v>
      </c>
      <c r="L403" s="12" t="s">
        <v>273</v>
      </c>
      <c r="M403" s="12">
        <v>1</v>
      </c>
      <c r="N403" s="12" t="s">
        <v>906</v>
      </c>
      <c r="O403" s="12" t="s">
        <v>342</v>
      </c>
      <c r="P403" s="12" t="s">
        <v>276</v>
      </c>
      <c r="Q403" s="12" t="s">
        <v>356</v>
      </c>
      <c r="R403" s="12" t="s">
        <v>278</v>
      </c>
      <c r="S403" s="12" t="s">
        <v>278</v>
      </c>
      <c r="T403" s="12" t="s">
        <v>279</v>
      </c>
      <c r="U403" s="12" t="s">
        <v>280</v>
      </c>
      <c r="V403" s="12" t="s">
        <v>1512</v>
      </c>
      <c r="W403" s="12" t="s">
        <v>1512</v>
      </c>
      <c r="X403" s="12" t="s">
        <v>640</v>
      </c>
      <c r="Y403" s="12" t="s">
        <v>552</v>
      </c>
      <c r="Z403" s="12" t="s">
        <v>553</v>
      </c>
      <c r="AA403" s="12"/>
      <c r="AB403" s="12"/>
      <c r="AC403" s="15" t="s">
        <v>59</v>
      </c>
      <c r="AD403">
        <v>1</v>
      </c>
      <c r="AE403">
        <v>4</v>
      </c>
      <c r="AF403">
        <v>50</v>
      </c>
      <c r="AG403">
        <v>54</v>
      </c>
      <c r="AH403" t="s">
        <v>1680</v>
      </c>
      <c r="AI403">
        <v>50</v>
      </c>
    </row>
    <row r="404" spans="1:35">
      <c r="A404" t="str">
        <f t="shared" si="6"/>
        <v>130103300110151002</v>
      </c>
      <c r="B404" s="12" t="s">
        <v>546</v>
      </c>
      <c r="C404" s="12" t="s">
        <v>48</v>
      </c>
      <c r="D404" s="12" t="s">
        <v>112</v>
      </c>
      <c r="E404" s="12" t="s">
        <v>268</v>
      </c>
      <c r="F404" s="12" t="s">
        <v>50</v>
      </c>
      <c r="G404" s="12" t="s">
        <v>350</v>
      </c>
      <c r="H404" s="12" t="s">
        <v>282</v>
      </c>
      <c r="I404" s="12" t="s">
        <v>555</v>
      </c>
      <c r="J404" s="12" t="s">
        <v>932</v>
      </c>
      <c r="K404" s="12" t="s">
        <v>492</v>
      </c>
      <c r="L404" s="12" t="s">
        <v>273</v>
      </c>
      <c r="M404" s="12">
        <v>1</v>
      </c>
      <c r="N404" s="12" t="s">
        <v>906</v>
      </c>
      <c r="O404" s="12" t="s">
        <v>342</v>
      </c>
      <c r="P404" s="12" t="s">
        <v>276</v>
      </c>
      <c r="Q404" s="12" t="s">
        <v>356</v>
      </c>
      <c r="R404" s="12" t="s">
        <v>278</v>
      </c>
      <c r="S404" s="12" t="s">
        <v>278</v>
      </c>
      <c r="T404" s="12" t="s">
        <v>279</v>
      </c>
      <c r="U404" s="12" t="s">
        <v>280</v>
      </c>
      <c r="V404" s="12" t="s">
        <v>1512</v>
      </c>
      <c r="W404" s="12" t="s">
        <v>1512</v>
      </c>
      <c r="X404" s="12" t="s">
        <v>642</v>
      </c>
      <c r="Y404" s="12" t="s">
        <v>552</v>
      </c>
      <c r="Z404" s="12" t="s">
        <v>553</v>
      </c>
      <c r="AA404" s="12"/>
      <c r="AB404" s="12"/>
      <c r="AC404" s="15" t="s">
        <v>59</v>
      </c>
      <c r="AD404">
        <v>1</v>
      </c>
      <c r="AE404">
        <v>11</v>
      </c>
      <c r="AF404">
        <v>60</v>
      </c>
      <c r="AG404">
        <v>71</v>
      </c>
      <c r="AH404" t="s">
        <v>1624</v>
      </c>
      <c r="AI404">
        <v>60</v>
      </c>
    </row>
    <row r="405" spans="1:35">
      <c r="A405" t="str">
        <f t="shared" si="6"/>
        <v>130103300110151003</v>
      </c>
      <c r="B405" s="12" t="s">
        <v>546</v>
      </c>
      <c r="C405" s="12" t="s">
        <v>48</v>
      </c>
      <c r="D405" s="12" t="s">
        <v>112</v>
      </c>
      <c r="E405" s="12" t="s">
        <v>268</v>
      </c>
      <c r="F405" s="12" t="s">
        <v>51</v>
      </c>
      <c r="G405" s="12" t="s">
        <v>350</v>
      </c>
      <c r="H405" s="12" t="s">
        <v>282</v>
      </c>
      <c r="I405" s="12" t="s">
        <v>548</v>
      </c>
      <c r="J405" s="12" t="s">
        <v>933</v>
      </c>
      <c r="K405" s="12" t="s">
        <v>492</v>
      </c>
      <c r="L405" s="12" t="s">
        <v>273</v>
      </c>
      <c r="M405" s="12">
        <v>3</v>
      </c>
      <c r="N405" s="12" t="s">
        <v>906</v>
      </c>
      <c r="O405" s="12" t="s">
        <v>342</v>
      </c>
      <c r="P405" s="12" t="s">
        <v>276</v>
      </c>
      <c r="Q405" s="12" t="s">
        <v>356</v>
      </c>
      <c r="R405" s="12" t="s">
        <v>278</v>
      </c>
      <c r="S405" s="12" t="s">
        <v>278</v>
      </c>
      <c r="T405" s="12" t="s">
        <v>279</v>
      </c>
      <c r="U405" s="12" t="s">
        <v>280</v>
      </c>
      <c r="V405" s="12" t="s">
        <v>1512</v>
      </c>
      <c r="W405" s="12" t="s">
        <v>1512</v>
      </c>
      <c r="X405" s="12" t="s">
        <v>650</v>
      </c>
      <c r="Y405" s="12" t="s">
        <v>552</v>
      </c>
      <c r="Z405" s="12" t="s">
        <v>553</v>
      </c>
      <c r="AA405" s="12"/>
      <c r="AB405" s="12"/>
      <c r="AC405" s="15" t="s">
        <v>59</v>
      </c>
      <c r="AD405">
        <v>3</v>
      </c>
      <c r="AE405">
        <v>4</v>
      </c>
      <c r="AF405">
        <v>74</v>
      </c>
      <c r="AG405">
        <v>78</v>
      </c>
      <c r="AH405" t="s">
        <v>1587</v>
      </c>
      <c r="AI405">
        <v>24.666666666666668</v>
      </c>
    </row>
    <row r="406" spans="1:35">
      <c r="A406" t="str">
        <f t="shared" si="6"/>
        <v>130103300110151004</v>
      </c>
      <c r="B406" s="12" t="s">
        <v>546</v>
      </c>
      <c r="C406" s="12" t="s">
        <v>48</v>
      </c>
      <c r="D406" s="12" t="s">
        <v>112</v>
      </c>
      <c r="E406" s="12" t="s">
        <v>268</v>
      </c>
      <c r="F406" s="12" t="s">
        <v>53</v>
      </c>
      <c r="G406" s="12" t="s">
        <v>350</v>
      </c>
      <c r="H406" s="12" t="s">
        <v>282</v>
      </c>
      <c r="I406" s="12" t="s">
        <v>555</v>
      </c>
      <c r="J406" s="12" t="s">
        <v>934</v>
      </c>
      <c r="K406" s="12" t="s">
        <v>492</v>
      </c>
      <c r="L406" s="12" t="s">
        <v>273</v>
      </c>
      <c r="M406" s="12">
        <v>2</v>
      </c>
      <c r="N406" s="12" t="s">
        <v>578</v>
      </c>
      <c r="O406" s="12" t="s">
        <v>342</v>
      </c>
      <c r="P406" s="12" t="s">
        <v>276</v>
      </c>
      <c r="Q406" s="12" t="s">
        <v>356</v>
      </c>
      <c r="R406" s="12" t="s">
        <v>398</v>
      </c>
      <c r="S406" s="12" t="s">
        <v>1403</v>
      </c>
      <c r="T406" s="12" t="s">
        <v>279</v>
      </c>
      <c r="U406" s="12" t="s">
        <v>280</v>
      </c>
      <c r="V406" s="12" t="s">
        <v>1512</v>
      </c>
      <c r="W406" s="12" t="s">
        <v>1512</v>
      </c>
      <c r="X406" s="12" t="s">
        <v>579</v>
      </c>
      <c r="Y406" s="12" t="s">
        <v>552</v>
      </c>
      <c r="Z406" s="12" t="s">
        <v>553</v>
      </c>
      <c r="AA406" s="12"/>
      <c r="AB406" s="12"/>
      <c r="AC406" s="15" t="s">
        <v>59</v>
      </c>
      <c r="AD406">
        <v>2</v>
      </c>
      <c r="AE406">
        <v>0</v>
      </c>
      <c r="AF406">
        <v>9</v>
      </c>
      <c r="AG406">
        <v>9</v>
      </c>
      <c r="AH406" t="s">
        <v>357</v>
      </c>
      <c r="AI406">
        <v>4.5</v>
      </c>
    </row>
    <row r="407" spans="1:35">
      <c r="A407" t="str">
        <f t="shared" si="6"/>
        <v>130103300110152001</v>
      </c>
      <c r="B407" s="12" t="s">
        <v>546</v>
      </c>
      <c r="C407" s="12" t="s">
        <v>48</v>
      </c>
      <c r="D407" s="12" t="s">
        <v>193</v>
      </c>
      <c r="E407" s="12" t="s">
        <v>268</v>
      </c>
      <c r="F407" s="12" t="s">
        <v>49</v>
      </c>
      <c r="G407" s="12" t="s">
        <v>350</v>
      </c>
      <c r="H407" s="12" t="s">
        <v>282</v>
      </c>
      <c r="I407" s="12" t="s">
        <v>555</v>
      </c>
      <c r="J407" s="12" t="s">
        <v>935</v>
      </c>
      <c r="K407" s="12" t="s">
        <v>492</v>
      </c>
      <c r="L407" s="12" t="s">
        <v>273</v>
      </c>
      <c r="M407" s="12">
        <v>1</v>
      </c>
      <c r="N407" s="12" t="s">
        <v>906</v>
      </c>
      <c r="O407" s="12" t="s">
        <v>342</v>
      </c>
      <c r="P407" s="12" t="s">
        <v>276</v>
      </c>
      <c r="Q407" s="12" t="s">
        <v>356</v>
      </c>
      <c r="R407" s="12" t="s">
        <v>278</v>
      </c>
      <c r="S407" s="12" t="s">
        <v>278</v>
      </c>
      <c r="T407" s="12" t="s">
        <v>279</v>
      </c>
      <c r="U407" s="12" t="s">
        <v>280</v>
      </c>
      <c r="V407" s="12" t="s">
        <v>1513</v>
      </c>
      <c r="W407" s="12" t="s">
        <v>1513</v>
      </c>
      <c r="X407" s="12" t="s">
        <v>595</v>
      </c>
      <c r="Y407" s="12" t="s">
        <v>552</v>
      </c>
      <c r="Z407" s="12" t="s">
        <v>553</v>
      </c>
      <c r="AA407" s="12"/>
      <c r="AB407" s="12"/>
      <c r="AC407" s="15" t="s">
        <v>59</v>
      </c>
      <c r="AD407">
        <v>1</v>
      </c>
      <c r="AE407">
        <v>19</v>
      </c>
      <c r="AF407">
        <v>128</v>
      </c>
      <c r="AG407">
        <v>147</v>
      </c>
      <c r="AH407" t="s">
        <v>1656</v>
      </c>
      <c r="AI407">
        <v>128</v>
      </c>
    </row>
    <row r="408" spans="1:35">
      <c r="A408" t="str">
        <f t="shared" si="6"/>
        <v>130103300110152002</v>
      </c>
      <c r="B408" s="12" t="s">
        <v>546</v>
      </c>
      <c r="C408" s="12" t="s">
        <v>48</v>
      </c>
      <c r="D408" s="12" t="s">
        <v>193</v>
      </c>
      <c r="E408" s="12" t="s">
        <v>268</v>
      </c>
      <c r="F408" s="12" t="s">
        <v>50</v>
      </c>
      <c r="G408" s="12" t="s">
        <v>350</v>
      </c>
      <c r="H408" s="12" t="s">
        <v>282</v>
      </c>
      <c r="I408" s="12" t="s">
        <v>555</v>
      </c>
      <c r="J408" s="12" t="s">
        <v>936</v>
      </c>
      <c r="K408" s="12" t="s">
        <v>492</v>
      </c>
      <c r="L408" s="12" t="s">
        <v>273</v>
      </c>
      <c r="M408" s="12">
        <v>1</v>
      </c>
      <c r="N408" s="12" t="s">
        <v>906</v>
      </c>
      <c r="O408" s="12" t="s">
        <v>342</v>
      </c>
      <c r="P408" s="12" t="s">
        <v>276</v>
      </c>
      <c r="Q408" s="12" t="s">
        <v>356</v>
      </c>
      <c r="R408" s="12" t="s">
        <v>278</v>
      </c>
      <c r="S408" s="12" t="s">
        <v>278</v>
      </c>
      <c r="T408" s="12" t="s">
        <v>279</v>
      </c>
      <c r="U408" s="12" t="s">
        <v>280</v>
      </c>
      <c r="V408" s="12" t="s">
        <v>1513</v>
      </c>
      <c r="W408" s="12" t="s">
        <v>1513</v>
      </c>
      <c r="X408" s="12" t="s">
        <v>597</v>
      </c>
      <c r="Y408" s="12" t="s">
        <v>552</v>
      </c>
      <c r="Z408" s="12" t="s">
        <v>553</v>
      </c>
      <c r="AA408" s="12"/>
      <c r="AB408" s="12"/>
      <c r="AC408" s="15" t="s">
        <v>59</v>
      </c>
      <c r="AD408">
        <v>1</v>
      </c>
      <c r="AE408">
        <v>13</v>
      </c>
      <c r="AF408">
        <v>158</v>
      </c>
      <c r="AG408">
        <v>171</v>
      </c>
      <c r="AH408" t="s">
        <v>1663</v>
      </c>
      <c r="AI408">
        <v>158</v>
      </c>
    </row>
    <row r="409" spans="1:35">
      <c r="A409" t="str">
        <f t="shared" si="6"/>
        <v>130103300110153001</v>
      </c>
      <c r="B409" s="12" t="s">
        <v>546</v>
      </c>
      <c r="C409" s="12" t="s">
        <v>48</v>
      </c>
      <c r="D409" s="12" t="s">
        <v>147</v>
      </c>
      <c r="E409" s="12" t="s">
        <v>268</v>
      </c>
      <c r="F409" s="12" t="s">
        <v>52</v>
      </c>
      <c r="G409" s="12" t="s">
        <v>350</v>
      </c>
      <c r="H409" s="12" t="s">
        <v>282</v>
      </c>
      <c r="I409" s="12" t="s">
        <v>555</v>
      </c>
      <c r="J409" s="12" t="s">
        <v>937</v>
      </c>
      <c r="K409" s="12" t="s">
        <v>492</v>
      </c>
      <c r="L409" s="12" t="s">
        <v>273</v>
      </c>
      <c r="M409" s="12">
        <v>2</v>
      </c>
      <c r="N409" s="12" t="s">
        <v>906</v>
      </c>
      <c r="O409" s="12" t="s">
        <v>342</v>
      </c>
      <c r="P409" s="12" t="s">
        <v>276</v>
      </c>
      <c r="Q409" s="12" t="s">
        <v>356</v>
      </c>
      <c r="R409" s="12" t="s">
        <v>278</v>
      </c>
      <c r="S409" s="12" t="s">
        <v>278</v>
      </c>
      <c r="T409" s="12" t="s">
        <v>279</v>
      </c>
      <c r="U409" s="12" t="s">
        <v>280</v>
      </c>
      <c r="V409" s="12" t="s">
        <v>1503</v>
      </c>
      <c r="W409" s="12" t="s">
        <v>1503</v>
      </c>
      <c r="X409" s="12" t="s">
        <v>617</v>
      </c>
      <c r="Y409" s="12" t="s">
        <v>552</v>
      </c>
      <c r="Z409" s="12" t="s">
        <v>553</v>
      </c>
      <c r="AA409" s="12"/>
      <c r="AB409" s="12"/>
      <c r="AC409" s="15" t="s">
        <v>59</v>
      </c>
      <c r="AD409">
        <v>2</v>
      </c>
      <c r="AE409">
        <v>1</v>
      </c>
      <c r="AF409">
        <v>215</v>
      </c>
      <c r="AG409">
        <v>216</v>
      </c>
      <c r="AH409" t="s">
        <v>1733</v>
      </c>
      <c r="AI409">
        <v>107.5</v>
      </c>
    </row>
    <row r="410" spans="1:35">
      <c r="A410" t="str">
        <f t="shared" si="6"/>
        <v>130103300110158001</v>
      </c>
      <c r="B410" s="12" t="s">
        <v>546</v>
      </c>
      <c r="C410" s="12" t="s">
        <v>48</v>
      </c>
      <c r="D410" s="12" t="s">
        <v>135</v>
      </c>
      <c r="E410" s="12" t="s">
        <v>268</v>
      </c>
      <c r="F410" s="12" t="s">
        <v>49</v>
      </c>
      <c r="G410" s="12" t="s">
        <v>350</v>
      </c>
      <c r="H410" s="12" t="s">
        <v>282</v>
      </c>
      <c r="I410" s="12" t="s">
        <v>555</v>
      </c>
      <c r="J410" s="12" t="s">
        <v>938</v>
      </c>
      <c r="K410" s="12" t="s">
        <v>492</v>
      </c>
      <c r="L410" s="12" t="s">
        <v>273</v>
      </c>
      <c r="M410" s="12">
        <v>1</v>
      </c>
      <c r="N410" s="12" t="s">
        <v>550</v>
      </c>
      <c r="O410" s="12" t="s">
        <v>342</v>
      </c>
      <c r="P410" s="12" t="s">
        <v>276</v>
      </c>
      <c r="Q410" s="12" t="s">
        <v>356</v>
      </c>
      <c r="R410" s="12" t="s">
        <v>278</v>
      </c>
      <c r="S410" s="12" t="s">
        <v>278</v>
      </c>
      <c r="T410" s="12" t="s">
        <v>279</v>
      </c>
      <c r="U410" s="12" t="s">
        <v>280</v>
      </c>
      <c r="V410" s="12" t="s">
        <v>1514</v>
      </c>
      <c r="W410" s="12" t="s">
        <v>1514</v>
      </c>
      <c r="X410" s="12" t="s">
        <v>557</v>
      </c>
      <c r="Y410" s="12" t="s">
        <v>552</v>
      </c>
      <c r="Z410" s="12" t="s">
        <v>553</v>
      </c>
      <c r="AA410" s="12"/>
      <c r="AB410" s="12"/>
      <c r="AC410" s="15" t="s">
        <v>60</v>
      </c>
      <c r="AD410">
        <v>1</v>
      </c>
      <c r="AE410">
        <v>0</v>
      </c>
      <c r="AF410">
        <v>26</v>
      </c>
      <c r="AG410">
        <v>26</v>
      </c>
      <c r="AH410" t="s">
        <v>1590</v>
      </c>
      <c r="AI410">
        <v>26</v>
      </c>
    </row>
    <row r="411" spans="1:35">
      <c r="A411" t="str">
        <f t="shared" si="6"/>
        <v>130103300110158002</v>
      </c>
      <c r="B411" s="12" t="s">
        <v>546</v>
      </c>
      <c r="C411" s="12" t="s">
        <v>48</v>
      </c>
      <c r="D411" s="12" t="s">
        <v>135</v>
      </c>
      <c r="E411" s="12" t="s">
        <v>268</v>
      </c>
      <c r="F411" s="12" t="s">
        <v>50</v>
      </c>
      <c r="G411" s="12" t="s">
        <v>350</v>
      </c>
      <c r="H411" s="12" t="s">
        <v>282</v>
      </c>
      <c r="I411" s="12" t="s">
        <v>555</v>
      </c>
      <c r="J411" s="12" t="s">
        <v>939</v>
      </c>
      <c r="K411" s="12" t="s">
        <v>492</v>
      </c>
      <c r="L411" s="12" t="s">
        <v>273</v>
      </c>
      <c r="M411" s="12">
        <v>1</v>
      </c>
      <c r="N411" s="12" t="s">
        <v>550</v>
      </c>
      <c r="O411" s="12" t="s">
        <v>342</v>
      </c>
      <c r="P411" s="12" t="s">
        <v>276</v>
      </c>
      <c r="Q411" s="12" t="s">
        <v>356</v>
      </c>
      <c r="R411" s="12" t="s">
        <v>278</v>
      </c>
      <c r="S411" s="12" t="s">
        <v>278</v>
      </c>
      <c r="T411" s="12" t="s">
        <v>279</v>
      </c>
      <c r="U411" s="12" t="s">
        <v>280</v>
      </c>
      <c r="V411" s="12" t="s">
        <v>1514</v>
      </c>
      <c r="W411" s="12" t="s">
        <v>1514</v>
      </c>
      <c r="X411" s="12" t="s">
        <v>559</v>
      </c>
      <c r="Y411" s="12" t="s">
        <v>552</v>
      </c>
      <c r="Z411" s="12" t="s">
        <v>553</v>
      </c>
      <c r="AA411" s="12"/>
      <c r="AB411" s="12"/>
      <c r="AC411" s="15" t="s">
        <v>60</v>
      </c>
      <c r="AD411">
        <v>1</v>
      </c>
      <c r="AE411">
        <v>0</v>
      </c>
      <c r="AF411">
        <v>35</v>
      </c>
      <c r="AG411">
        <v>35</v>
      </c>
      <c r="AH411" t="s">
        <v>1603</v>
      </c>
      <c r="AI411">
        <v>35</v>
      </c>
    </row>
    <row r="412" spans="1:35">
      <c r="A412" t="str">
        <f t="shared" si="6"/>
        <v>130103300110160001</v>
      </c>
      <c r="B412" s="12" t="s">
        <v>546</v>
      </c>
      <c r="C412" s="12" t="s">
        <v>48</v>
      </c>
      <c r="D412" s="12" t="s">
        <v>194</v>
      </c>
      <c r="E412" s="12" t="s">
        <v>268</v>
      </c>
      <c r="F412" s="12" t="s">
        <v>49</v>
      </c>
      <c r="G412" s="12" t="s">
        <v>350</v>
      </c>
      <c r="H412" s="12" t="s">
        <v>282</v>
      </c>
      <c r="I412" s="12" t="s">
        <v>555</v>
      </c>
      <c r="J412" s="12" t="s">
        <v>940</v>
      </c>
      <c r="K412" s="12" t="s">
        <v>492</v>
      </c>
      <c r="L412" s="12" t="s">
        <v>273</v>
      </c>
      <c r="M412" s="12">
        <v>2</v>
      </c>
      <c r="N412" s="12" t="s">
        <v>550</v>
      </c>
      <c r="O412" s="12" t="s">
        <v>342</v>
      </c>
      <c r="P412" s="12" t="s">
        <v>276</v>
      </c>
      <c r="Q412" s="12" t="s">
        <v>356</v>
      </c>
      <c r="R412" s="12" t="s">
        <v>278</v>
      </c>
      <c r="S412" s="12" t="s">
        <v>278</v>
      </c>
      <c r="T412" s="12" t="s">
        <v>279</v>
      </c>
      <c r="U412" s="12" t="s">
        <v>280</v>
      </c>
      <c r="V412" s="12" t="s">
        <v>1515</v>
      </c>
      <c r="W412" s="12" t="s">
        <v>1515</v>
      </c>
      <c r="X412" s="12" t="s">
        <v>640</v>
      </c>
      <c r="Y412" s="12" t="s">
        <v>552</v>
      </c>
      <c r="Z412" s="12" t="s">
        <v>553</v>
      </c>
      <c r="AA412" s="12"/>
      <c r="AB412" s="12"/>
      <c r="AC412" s="15" t="s">
        <v>60</v>
      </c>
      <c r="AD412">
        <v>2</v>
      </c>
      <c r="AE412">
        <v>1</v>
      </c>
      <c r="AF412">
        <v>105</v>
      </c>
      <c r="AG412">
        <v>106</v>
      </c>
      <c r="AH412" t="s">
        <v>1618</v>
      </c>
      <c r="AI412">
        <v>52.5</v>
      </c>
    </row>
    <row r="413" spans="1:35">
      <c r="A413" t="str">
        <f t="shared" si="6"/>
        <v>130103300110160002</v>
      </c>
      <c r="B413" s="12" t="s">
        <v>546</v>
      </c>
      <c r="C413" s="12" t="s">
        <v>48</v>
      </c>
      <c r="D413" s="12" t="s">
        <v>194</v>
      </c>
      <c r="E413" s="12" t="s">
        <v>268</v>
      </c>
      <c r="F413" s="12" t="s">
        <v>50</v>
      </c>
      <c r="G413" s="12" t="s">
        <v>350</v>
      </c>
      <c r="H413" s="12" t="s">
        <v>282</v>
      </c>
      <c r="I413" s="12" t="s">
        <v>555</v>
      </c>
      <c r="J413" s="12" t="s">
        <v>941</v>
      </c>
      <c r="K413" s="12" t="s">
        <v>492</v>
      </c>
      <c r="L413" s="12" t="s">
        <v>273</v>
      </c>
      <c r="M413" s="12">
        <v>2</v>
      </c>
      <c r="N413" s="12" t="s">
        <v>550</v>
      </c>
      <c r="O413" s="12" t="s">
        <v>342</v>
      </c>
      <c r="P413" s="12" t="s">
        <v>276</v>
      </c>
      <c r="Q413" s="12" t="s">
        <v>356</v>
      </c>
      <c r="R413" s="12" t="s">
        <v>278</v>
      </c>
      <c r="S413" s="12" t="s">
        <v>278</v>
      </c>
      <c r="T413" s="12" t="s">
        <v>279</v>
      </c>
      <c r="U413" s="12" t="s">
        <v>280</v>
      </c>
      <c r="V413" s="12" t="s">
        <v>1515</v>
      </c>
      <c r="W413" s="12" t="s">
        <v>1515</v>
      </c>
      <c r="X413" s="12" t="s">
        <v>642</v>
      </c>
      <c r="Y413" s="12" t="s">
        <v>552</v>
      </c>
      <c r="Z413" s="12" t="s">
        <v>553</v>
      </c>
      <c r="AA413" s="12"/>
      <c r="AB413" s="12"/>
      <c r="AC413" s="15" t="s">
        <v>60</v>
      </c>
      <c r="AD413">
        <v>2</v>
      </c>
      <c r="AE413">
        <v>1</v>
      </c>
      <c r="AF413">
        <v>164</v>
      </c>
      <c r="AG413">
        <v>165</v>
      </c>
      <c r="AH413" t="s">
        <v>1623</v>
      </c>
      <c r="AI413">
        <v>82</v>
      </c>
    </row>
    <row r="414" spans="1:35">
      <c r="A414" t="str">
        <f t="shared" si="6"/>
        <v>130103300110160003</v>
      </c>
      <c r="B414" s="12" t="s">
        <v>546</v>
      </c>
      <c r="C414" s="12" t="s">
        <v>48</v>
      </c>
      <c r="D414" s="12" t="s">
        <v>194</v>
      </c>
      <c r="E414" s="12" t="s">
        <v>268</v>
      </c>
      <c r="F414" s="12" t="s">
        <v>51</v>
      </c>
      <c r="G414" s="12" t="s">
        <v>350</v>
      </c>
      <c r="H414" s="12" t="s">
        <v>282</v>
      </c>
      <c r="I414" s="12" t="s">
        <v>555</v>
      </c>
      <c r="J414" s="12" t="s">
        <v>942</v>
      </c>
      <c r="K414" s="12" t="s">
        <v>492</v>
      </c>
      <c r="L414" s="12" t="s">
        <v>273</v>
      </c>
      <c r="M414" s="12">
        <v>2</v>
      </c>
      <c r="N414" s="12" t="s">
        <v>550</v>
      </c>
      <c r="O414" s="12" t="s">
        <v>342</v>
      </c>
      <c r="P414" s="12" t="s">
        <v>276</v>
      </c>
      <c r="Q414" s="12" t="s">
        <v>356</v>
      </c>
      <c r="R414" s="12" t="s">
        <v>278</v>
      </c>
      <c r="S414" s="12" t="s">
        <v>278</v>
      </c>
      <c r="T414" s="12" t="s">
        <v>279</v>
      </c>
      <c r="U414" s="12" t="s">
        <v>280</v>
      </c>
      <c r="V414" s="12" t="s">
        <v>1515</v>
      </c>
      <c r="W414" s="12" t="s">
        <v>1515</v>
      </c>
      <c r="X414" s="12" t="s">
        <v>557</v>
      </c>
      <c r="Y414" s="12" t="s">
        <v>552</v>
      </c>
      <c r="Z414" s="12" t="s">
        <v>553</v>
      </c>
      <c r="AA414" s="12"/>
      <c r="AB414" s="12"/>
      <c r="AC414" s="15" t="s">
        <v>60</v>
      </c>
      <c r="AD414">
        <v>2</v>
      </c>
      <c r="AE414">
        <v>0</v>
      </c>
      <c r="AF414">
        <v>60</v>
      </c>
      <c r="AG414">
        <v>60</v>
      </c>
      <c r="AH414" t="s">
        <v>1632</v>
      </c>
      <c r="AI414">
        <v>30</v>
      </c>
    </row>
    <row r="415" spans="1:35">
      <c r="A415" t="str">
        <f t="shared" si="6"/>
        <v>130103300110160004</v>
      </c>
      <c r="B415" s="12" t="s">
        <v>546</v>
      </c>
      <c r="C415" s="12" t="s">
        <v>48</v>
      </c>
      <c r="D415" s="12" t="s">
        <v>194</v>
      </c>
      <c r="E415" s="12" t="s">
        <v>268</v>
      </c>
      <c r="F415" s="12" t="s">
        <v>53</v>
      </c>
      <c r="G415" s="12" t="s">
        <v>350</v>
      </c>
      <c r="H415" s="12" t="s">
        <v>282</v>
      </c>
      <c r="I415" s="12" t="s">
        <v>555</v>
      </c>
      <c r="J415" s="12" t="s">
        <v>943</v>
      </c>
      <c r="K415" s="12" t="s">
        <v>492</v>
      </c>
      <c r="L415" s="12" t="s">
        <v>273</v>
      </c>
      <c r="M415" s="12">
        <v>2</v>
      </c>
      <c r="N415" s="12" t="s">
        <v>550</v>
      </c>
      <c r="O415" s="12" t="s">
        <v>342</v>
      </c>
      <c r="P415" s="12" t="s">
        <v>276</v>
      </c>
      <c r="Q415" s="12" t="s">
        <v>356</v>
      </c>
      <c r="R415" s="12" t="s">
        <v>278</v>
      </c>
      <c r="S415" s="12" t="s">
        <v>278</v>
      </c>
      <c r="T415" s="12" t="s">
        <v>279</v>
      </c>
      <c r="U415" s="12" t="s">
        <v>280</v>
      </c>
      <c r="V415" s="12" t="s">
        <v>1515</v>
      </c>
      <c r="W415" s="12" t="s">
        <v>1515</v>
      </c>
      <c r="X415" s="12" t="s">
        <v>559</v>
      </c>
      <c r="Y415" s="12" t="s">
        <v>552</v>
      </c>
      <c r="Z415" s="12" t="s">
        <v>553</v>
      </c>
      <c r="AA415" s="12"/>
      <c r="AB415" s="12"/>
      <c r="AC415" s="15" t="s">
        <v>60</v>
      </c>
      <c r="AD415">
        <v>2</v>
      </c>
      <c r="AE415">
        <v>0</v>
      </c>
      <c r="AF415">
        <v>78</v>
      </c>
      <c r="AG415">
        <v>78</v>
      </c>
      <c r="AH415" t="s">
        <v>1571</v>
      </c>
      <c r="AI415">
        <v>39</v>
      </c>
    </row>
    <row r="416" spans="1:35">
      <c r="A416" t="str">
        <f t="shared" si="6"/>
        <v>130103300110160005</v>
      </c>
      <c r="B416" s="12" t="s">
        <v>546</v>
      </c>
      <c r="C416" s="12" t="s">
        <v>48</v>
      </c>
      <c r="D416" s="12" t="s">
        <v>194</v>
      </c>
      <c r="E416" s="12" t="s">
        <v>268</v>
      </c>
      <c r="F416" s="12" t="s">
        <v>56</v>
      </c>
      <c r="G416" s="12" t="s">
        <v>350</v>
      </c>
      <c r="H416" s="12" t="s">
        <v>282</v>
      </c>
      <c r="I416" s="12" t="s">
        <v>548</v>
      </c>
      <c r="J416" s="12" t="s">
        <v>944</v>
      </c>
      <c r="K416" s="12" t="s">
        <v>492</v>
      </c>
      <c r="L416" s="12" t="s">
        <v>273</v>
      </c>
      <c r="M416" s="12">
        <v>2</v>
      </c>
      <c r="N416" s="12" t="s">
        <v>550</v>
      </c>
      <c r="O416" s="12" t="s">
        <v>342</v>
      </c>
      <c r="P416" s="12" t="s">
        <v>276</v>
      </c>
      <c r="Q416" s="12" t="s">
        <v>356</v>
      </c>
      <c r="R416" s="12" t="s">
        <v>278</v>
      </c>
      <c r="S416" s="12" t="s">
        <v>278</v>
      </c>
      <c r="T416" s="12" t="s">
        <v>279</v>
      </c>
      <c r="U416" s="12" t="s">
        <v>280</v>
      </c>
      <c r="V416" s="12" t="s">
        <v>1515</v>
      </c>
      <c r="W416" s="12" t="s">
        <v>1515</v>
      </c>
      <c r="X416" s="12" t="s">
        <v>636</v>
      </c>
      <c r="Y416" s="12" t="s">
        <v>552</v>
      </c>
      <c r="Z416" s="12" t="s">
        <v>553</v>
      </c>
      <c r="AA416" s="12"/>
      <c r="AB416" s="12"/>
      <c r="AC416" s="15" t="s">
        <v>60</v>
      </c>
      <c r="AD416">
        <v>2</v>
      </c>
      <c r="AE416">
        <v>0</v>
      </c>
      <c r="AF416">
        <v>101</v>
      </c>
      <c r="AG416">
        <v>101</v>
      </c>
      <c r="AH416" t="s">
        <v>1660</v>
      </c>
      <c r="AI416">
        <v>50.5</v>
      </c>
    </row>
    <row r="417" spans="1:35">
      <c r="A417" t="str">
        <f t="shared" si="6"/>
        <v>130103300110160006</v>
      </c>
      <c r="B417" s="12" t="s">
        <v>546</v>
      </c>
      <c r="C417" s="12" t="s">
        <v>48</v>
      </c>
      <c r="D417" s="12" t="s">
        <v>194</v>
      </c>
      <c r="E417" s="12" t="s">
        <v>268</v>
      </c>
      <c r="F417" s="12" t="s">
        <v>945</v>
      </c>
      <c r="G417" s="12" t="s">
        <v>350</v>
      </c>
      <c r="H417" s="12" t="s">
        <v>282</v>
      </c>
      <c r="I417" s="12" t="s">
        <v>548</v>
      </c>
      <c r="J417" s="12" t="s">
        <v>946</v>
      </c>
      <c r="K417" s="12" t="s">
        <v>492</v>
      </c>
      <c r="L417" s="12" t="s">
        <v>273</v>
      </c>
      <c r="M417" s="12">
        <v>2</v>
      </c>
      <c r="N417" s="12" t="s">
        <v>550</v>
      </c>
      <c r="O417" s="12" t="s">
        <v>342</v>
      </c>
      <c r="P417" s="12" t="s">
        <v>276</v>
      </c>
      <c r="Q417" s="12" t="s">
        <v>356</v>
      </c>
      <c r="R417" s="12" t="s">
        <v>278</v>
      </c>
      <c r="S417" s="12" t="s">
        <v>278</v>
      </c>
      <c r="T417" s="12" t="s">
        <v>279</v>
      </c>
      <c r="U417" s="12" t="s">
        <v>280</v>
      </c>
      <c r="V417" s="12" t="s">
        <v>1515</v>
      </c>
      <c r="W417" s="12" t="s">
        <v>1515</v>
      </c>
      <c r="X417" s="12" t="s">
        <v>638</v>
      </c>
      <c r="Y417" s="12" t="s">
        <v>552</v>
      </c>
      <c r="Z417" s="12" t="s">
        <v>553</v>
      </c>
      <c r="AA417" s="12"/>
      <c r="AB417" s="12"/>
      <c r="AC417" s="15" t="s">
        <v>60</v>
      </c>
      <c r="AD417">
        <v>2</v>
      </c>
      <c r="AE417">
        <v>0</v>
      </c>
      <c r="AF417">
        <v>153</v>
      </c>
      <c r="AG417">
        <v>153</v>
      </c>
      <c r="AH417" t="s">
        <v>1633</v>
      </c>
      <c r="AI417">
        <v>76.5</v>
      </c>
    </row>
    <row r="418" spans="1:35">
      <c r="A418" t="str">
        <f t="shared" si="6"/>
        <v>130103300110161001</v>
      </c>
      <c r="B418" s="12" t="s">
        <v>546</v>
      </c>
      <c r="C418" s="12" t="s">
        <v>48</v>
      </c>
      <c r="D418" s="12" t="s">
        <v>171</v>
      </c>
      <c r="E418" s="12" t="s">
        <v>268</v>
      </c>
      <c r="F418" s="12" t="s">
        <v>49</v>
      </c>
      <c r="G418" s="12" t="s">
        <v>350</v>
      </c>
      <c r="H418" s="12" t="s">
        <v>282</v>
      </c>
      <c r="I418" s="12" t="s">
        <v>555</v>
      </c>
      <c r="J418" s="12" t="s">
        <v>947</v>
      </c>
      <c r="K418" s="12" t="s">
        <v>492</v>
      </c>
      <c r="L418" s="12" t="s">
        <v>273</v>
      </c>
      <c r="M418" s="12">
        <v>1</v>
      </c>
      <c r="N418" s="12" t="s">
        <v>550</v>
      </c>
      <c r="O418" s="12" t="s">
        <v>342</v>
      </c>
      <c r="P418" s="12" t="s">
        <v>276</v>
      </c>
      <c r="Q418" s="12" t="s">
        <v>356</v>
      </c>
      <c r="R418" s="12" t="s">
        <v>278</v>
      </c>
      <c r="S418" s="12" t="s">
        <v>278</v>
      </c>
      <c r="T418" s="12" t="s">
        <v>279</v>
      </c>
      <c r="U418" s="12" t="s">
        <v>280</v>
      </c>
      <c r="V418" s="12" t="s">
        <v>1516</v>
      </c>
      <c r="W418" s="12" t="s">
        <v>1516</v>
      </c>
      <c r="X418" s="12" t="s">
        <v>595</v>
      </c>
      <c r="Y418" s="12" t="s">
        <v>552</v>
      </c>
      <c r="Z418" s="12" t="s">
        <v>553</v>
      </c>
      <c r="AA418" s="12"/>
      <c r="AB418" s="12"/>
      <c r="AC418" s="15" t="s">
        <v>60</v>
      </c>
      <c r="AD418">
        <v>1</v>
      </c>
      <c r="AE418">
        <v>0</v>
      </c>
      <c r="AF418">
        <v>151</v>
      </c>
      <c r="AG418">
        <v>151</v>
      </c>
      <c r="AH418" t="s">
        <v>1734</v>
      </c>
      <c r="AI418">
        <v>151</v>
      </c>
    </row>
    <row r="419" spans="1:35">
      <c r="A419" t="str">
        <f t="shared" si="6"/>
        <v>130103300110161002</v>
      </c>
      <c r="B419" s="12" t="s">
        <v>546</v>
      </c>
      <c r="C419" s="12" t="s">
        <v>48</v>
      </c>
      <c r="D419" s="12" t="s">
        <v>171</v>
      </c>
      <c r="E419" s="12" t="s">
        <v>268</v>
      </c>
      <c r="F419" s="12" t="s">
        <v>50</v>
      </c>
      <c r="G419" s="12" t="s">
        <v>350</v>
      </c>
      <c r="H419" s="12" t="s">
        <v>282</v>
      </c>
      <c r="I419" s="12" t="s">
        <v>555</v>
      </c>
      <c r="J419" s="12" t="s">
        <v>948</v>
      </c>
      <c r="K419" s="12" t="s">
        <v>492</v>
      </c>
      <c r="L419" s="12" t="s">
        <v>273</v>
      </c>
      <c r="M419" s="12">
        <v>1</v>
      </c>
      <c r="N419" s="12" t="s">
        <v>550</v>
      </c>
      <c r="O419" s="12" t="s">
        <v>342</v>
      </c>
      <c r="P419" s="12" t="s">
        <v>276</v>
      </c>
      <c r="Q419" s="12" t="s">
        <v>356</v>
      </c>
      <c r="R419" s="12" t="s">
        <v>278</v>
      </c>
      <c r="S419" s="12" t="s">
        <v>278</v>
      </c>
      <c r="T419" s="12" t="s">
        <v>279</v>
      </c>
      <c r="U419" s="12" t="s">
        <v>280</v>
      </c>
      <c r="V419" s="12" t="s">
        <v>1516</v>
      </c>
      <c r="W419" s="12" t="s">
        <v>1516</v>
      </c>
      <c r="X419" s="12" t="s">
        <v>597</v>
      </c>
      <c r="Y419" s="12" t="s">
        <v>552</v>
      </c>
      <c r="Z419" s="12" t="s">
        <v>553</v>
      </c>
      <c r="AA419" s="12"/>
      <c r="AB419" s="12"/>
      <c r="AC419" s="15" t="s">
        <v>60</v>
      </c>
      <c r="AD419">
        <v>1</v>
      </c>
      <c r="AE419">
        <v>1</v>
      </c>
      <c r="AF419">
        <v>185</v>
      </c>
      <c r="AG419">
        <v>186</v>
      </c>
      <c r="AH419" t="s">
        <v>1662</v>
      </c>
      <c r="AI419">
        <v>185</v>
      </c>
    </row>
    <row r="420" spans="1:35">
      <c r="A420" t="str">
        <f t="shared" si="6"/>
        <v>130103300110161003</v>
      </c>
      <c r="B420" s="12" t="s">
        <v>546</v>
      </c>
      <c r="C420" s="12" t="s">
        <v>48</v>
      </c>
      <c r="D420" s="12" t="s">
        <v>171</v>
      </c>
      <c r="E420" s="12" t="s">
        <v>268</v>
      </c>
      <c r="F420" s="12" t="s">
        <v>51</v>
      </c>
      <c r="G420" s="12" t="s">
        <v>350</v>
      </c>
      <c r="H420" s="12" t="s">
        <v>282</v>
      </c>
      <c r="I420" s="12" t="s">
        <v>548</v>
      </c>
      <c r="J420" s="12" t="s">
        <v>949</v>
      </c>
      <c r="K420" s="12" t="s">
        <v>492</v>
      </c>
      <c r="L420" s="12" t="s">
        <v>273</v>
      </c>
      <c r="M420" s="12">
        <v>2</v>
      </c>
      <c r="N420" s="12" t="s">
        <v>550</v>
      </c>
      <c r="O420" s="12" t="s">
        <v>342</v>
      </c>
      <c r="P420" s="12" t="s">
        <v>276</v>
      </c>
      <c r="Q420" s="12" t="s">
        <v>356</v>
      </c>
      <c r="R420" s="12" t="s">
        <v>278</v>
      </c>
      <c r="S420" s="12" t="s">
        <v>278</v>
      </c>
      <c r="T420" s="12" t="s">
        <v>279</v>
      </c>
      <c r="U420" s="12" t="s">
        <v>280</v>
      </c>
      <c r="V420" s="12" t="s">
        <v>1516</v>
      </c>
      <c r="W420" s="12" t="s">
        <v>1516</v>
      </c>
      <c r="X420" s="12" t="s">
        <v>704</v>
      </c>
      <c r="Y420" s="12" t="s">
        <v>552</v>
      </c>
      <c r="Z420" s="12" t="s">
        <v>553</v>
      </c>
      <c r="AA420" s="12"/>
      <c r="AB420" s="12"/>
      <c r="AC420" s="15" t="s">
        <v>60</v>
      </c>
      <c r="AD420">
        <v>2</v>
      </c>
      <c r="AE420">
        <v>2</v>
      </c>
      <c r="AF420">
        <v>293</v>
      </c>
      <c r="AG420">
        <v>295</v>
      </c>
      <c r="AH420" t="s">
        <v>1735</v>
      </c>
      <c r="AI420">
        <v>146.5</v>
      </c>
    </row>
    <row r="421" spans="1:35">
      <c r="A421" t="str">
        <f t="shared" si="6"/>
        <v>130103300110161004</v>
      </c>
      <c r="B421" s="12" t="s">
        <v>546</v>
      </c>
      <c r="C421" s="12" t="s">
        <v>48</v>
      </c>
      <c r="D421" s="12" t="s">
        <v>171</v>
      </c>
      <c r="E421" s="12" t="s">
        <v>268</v>
      </c>
      <c r="F421" s="12" t="s">
        <v>53</v>
      </c>
      <c r="G421" s="12" t="s">
        <v>350</v>
      </c>
      <c r="H421" s="12" t="s">
        <v>282</v>
      </c>
      <c r="I421" s="12" t="s">
        <v>548</v>
      </c>
      <c r="J421" s="12" t="s">
        <v>950</v>
      </c>
      <c r="K421" s="12" t="s">
        <v>492</v>
      </c>
      <c r="L421" s="12" t="s">
        <v>273</v>
      </c>
      <c r="M421" s="12">
        <v>2</v>
      </c>
      <c r="N421" s="12" t="s">
        <v>550</v>
      </c>
      <c r="O421" s="12" t="s">
        <v>342</v>
      </c>
      <c r="P421" s="12" t="s">
        <v>276</v>
      </c>
      <c r="Q421" s="12" t="s">
        <v>356</v>
      </c>
      <c r="R421" s="12" t="s">
        <v>278</v>
      </c>
      <c r="S421" s="12" t="s">
        <v>278</v>
      </c>
      <c r="T421" s="12" t="s">
        <v>279</v>
      </c>
      <c r="U421" s="12" t="s">
        <v>280</v>
      </c>
      <c r="V421" s="12" t="s">
        <v>1516</v>
      </c>
      <c r="W421" s="12" t="s">
        <v>1516</v>
      </c>
      <c r="X421" s="12" t="s">
        <v>706</v>
      </c>
      <c r="Y421" s="12" t="s">
        <v>552</v>
      </c>
      <c r="Z421" s="12" t="s">
        <v>553</v>
      </c>
      <c r="AA421" s="12"/>
      <c r="AB421" s="12"/>
      <c r="AC421" s="15" t="s">
        <v>60</v>
      </c>
      <c r="AD421">
        <v>2</v>
      </c>
      <c r="AE421">
        <v>2</v>
      </c>
      <c r="AF421">
        <v>329</v>
      </c>
      <c r="AG421">
        <v>331</v>
      </c>
      <c r="AH421" t="s">
        <v>1736</v>
      </c>
      <c r="AI421">
        <v>164.5</v>
      </c>
    </row>
    <row r="422" spans="1:35">
      <c r="A422" t="str">
        <f t="shared" si="6"/>
        <v>130103300110162001</v>
      </c>
      <c r="B422" s="12" t="s">
        <v>546</v>
      </c>
      <c r="C422" s="12" t="s">
        <v>48</v>
      </c>
      <c r="D422" s="12" t="s">
        <v>217</v>
      </c>
      <c r="E422" s="12" t="s">
        <v>268</v>
      </c>
      <c r="F422" s="12" t="s">
        <v>49</v>
      </c>
      <c r="G422" s="12" t="s">
        <v>350</v>
      </c>
      <c r="H422" s="12" t="s">
        <v>282</v>
      </c>
      <c r="I422" s="12" t="s">
        <v>555</v>
      </c>
      <c r="J422" s="12" t="s">
        <v>951</v>
      </c>
      <c r="K422" s="12" t="s">
        <v>492</v>
      </c>
      <c r="L422" s="12" t="s">
        <v>273</v>
      </c>
      <c r="M422" s="12">
        <v>1</v>
      </c>
      <c r="N422" s="12" t="s">
        <v>550</v>
      </c>
      <c r="O422" s="12" t="s">
        <v>342</v>
      </c>
      <c r="P422" s="12" t="s">
        <v>276</v>
      </c>
      <c r="Q422" s="12" t="s">
        <v>356</v>
      </c>
      <c r="R422" s="12" t="s">
        <v>278</v>
      </c>
      <c r="S422" s="12" t="s">
        <v>278</v>
      </c>
      <c r="T422" s="12" t="s">
        <v>279</v>
      </c>
      <c r="U422" s="12" t="s">
        <v>280</v>
      </c>
      <c r="V422" s="12" t="s">
        <v>1517</v>
      </c>
      <c r="W422" s="12" t="s">
        <v>1517</v>
      </c>
      <c r="X422" s="12" t="s">
        <v>557</v>
      </c>
      <c r="Y422" s="12" t="s">
        <v>552</v>
      </c>
      <c r="Z422" s="12" t="s">
        <v>553</v>
      </c>
      <c r="AA422" s="12"/>
      <c r="AB422" s="12"/>
      <c r="AC422" s="15" t="s">
        <v>60</v>
      </c>
      <c r="AD422">
        <v>1</v>
      </c>
      <c r="AE422">
        <v>1</v>
      </c>
      <c r="AF422">
        <v>29</v>
      </c>
      <c r="AG422">
        <v>30</v>
      </c>
      <c r="AH422" t="s">
        <v>1598</v>
      </c>
      <c r="AI422">
        <v>29</v>
      </c>
    </row>
    <row r="423" spans="1:35">
      <c r="A423" t="str">
        <f t="shared" si="6"/>
        <v>130103300110162002</v>
      </c>
      <c r="B423" s="12" t="s">
        <v>546</v>
      </c>
      <c r="C423" s="12" t="s">
        <v>48</v>
      </c>
      <c r="D423" s="12" t="s">
        <v>217</v>
      </c>
      <c r="E423" s="12" t="s">
        <v>268</v>
      </c>
      <c r="F423" s="12" t="s">
        <v>50</v>
      </c>
      <c r="G423" s="12" t="s">
        <v>350</v>
      </c>
      <c r="H423" s="12" t="s">
        <v>282</v>
      </c>
      <c r="I423" s="12" t="s">
        <v>555</v>
      </c>
      <c r="J423" s="12" t="s">
        <v>952</v>
      </c>
      <c r="K423" s="12" t="s">
        <v>492</v>
      </c>
      <c r="L423" s="12" t="s">
        <v>273</v>
      </c>
      <c r="M423" s="12">
        <v>1</v>
      </c>
      <c r="N423" s="12" t="s">
        <v>550</v>
      </c>
      <c r="O423" s="12" t="s">
        <v>342</v>
      </c>
      <c r="P423" s="12" t="s">
        <v>276</v>
      </c>
      <c r="Q423" s="12" t="s">
        <v>356</v>
      </c>
      <c r="R423" s="12" t="s">
        <v>278</v>
      </c>
      <c r="S423" s="12" t="s">
        <v>278</v>
      </c>
      <c r="T423" s="12" t="s">
        <v>279</v>
      </c>
      <c r="U423" s="12" t="s">
        <v>280</v>
      </c>
      <c r="V423" s="12" t="s">
        <v>1517</v>
      </c>
      <c r="W423" s="12" t="s">
        <v>1517</v>
      </c>
      <c r="X423" s="12" t="s">
        <v>559</v>
      </c>
      <c r="Y423" s="12" t="s">
        <v>552</v>
      </c>
      <c r="Z423" s="12" t="s">
        <v>553</v>
      </c>
      <c r="AA423" s="12"/>
      <c r="AB423" s="12"/>
      <c r="AC423" s="15" t="s">
        <v>60</v>
      </c>
      <c r="AD423">
        <v>1</v>
      </c>
      <c r="AE423">
        <v>0</v>
      </c>
      <c r="AF423">
        <v>36</v>
      </c>
      <c r="AG423">
        <v>36</v>
      </c>
      <c r="AH423" t="s">
        <v>1605</v>
      </c>
      <c r="AI423">
        <v>36</v>
      </c>
    </row>
    <row r="424" spans="1:35">
      <c r="A424" t="str">
        <f t="shared" si="6"/>
        <v>130103300110162003</v>
      </c>
      <c r="B424" s="12" t="s">
        <v>546</v>
      </c>
      <c r="C424" s="12" t="s">
        <v>48</v>
      </c>
      <c r="D424" s="12" t="s">
        <v>217</v>
      </c>
      <c r="E424" s="12" t="s">
        <v>268</v>
      </c>
      <c r="F424" s="12" t="s">
        <v>51</v>
      </c>
      <c r="G424" s="12" t="s">
        <v>350</v>
      </c>
      <c r="H424" s="12" t="s">
        <v>282</v>
      </c>
      <c r="I424" s="12" t="s">
        <v>555</v>
      </c>
      <c r="J424" s="12" t="s">
        <v>953</v>
      </c>
      <c r="K424" s="12" t="s">
        <v>492</v>
      </c>
      <c r="L424" s="12" t="s">
        <v>273</v>
      </c>
      <c r="M424" s="12">
        <v>1</v>
      </c>
      <c r="N424" s="12" t="s">
        <v>550</v>
      </c>
      <c r="O424" s="12" t="s">
        <v>342</v>
      </c>
      <c r="P424" s="12" t="s">
        <v>276</v>
      </c>
      <c r="Q424" s="12" t="s">
        <v>356</v>
      </c>
      <c r="R424" s="12" t="s">
        <v>278</v>
      </c>
      <c r="S424" s="12" t="s">
        <v>278</v>
      </c>
      <c r="T424" s="12" t="s">
        <v>279</v>
      </c>
      <c r="U424" s="12" t="s">
        <v>280</v>
      </c>
      <c r="V424" s="12" t="s">
        <v>1517</v>
      </c>
      <c r="W424" s="12" t="s">
        <v>1517</v>
      </c>
      <c r="X424" s="12" t="s">
        <v>595</v>
      </c>
      <c r="Y424" s="12" t="s">
        <v>552</v>
      </c>
      <c r="Z424" s="12" t="s">
        <v>553</v>
      </c>
      <c r="AA424" s="12"/>
      <c r="AB424" s="12"/>
      <c r="AC424" s="15" t="s">
        <v>60</v>
      </c>
      <c r="AD424">
        <v>1</v>
      </c>
      <c r="AE424">
        <v>0</v>
      </c>
      <c r="AF424">
        <v>185</v>
      </c>
      <c r="AG424">
        <v>185</v>
      </c>
      <c r="AH424" t="s">
        <v>1662</v>
      </c>
      <c r="AI424">
        <v>185</v>
      </c>
    </row>
    <row r="425" spans="1:35">
      <c r="A425" t="str">
        <f t="shared" si="6"/>
        <v>130103300110162004</v>
      </c>
      <c r="B425" s="12" t="s">
        <v>546</v>
      </c>
      <c r="C425" s="12" t="s">
        <v>48</v>
      </c>
      <c r="D425" s="12" t="s">
        <v>217</v>
      </c>
      <c r="E425" s="12" t="s">
        <v>268</v>
      </c>
      <c r="F425" s="12" t="s">
        <v>53</v>
      </c>
      <c r="G425" s="12" t="s">
        <v>350</v>
      </c>
      <c r="H425" s="12" t="s">
        <v>282</v>
      </c>
      <c r="I425" s="12" t="s">
        <v>555</v>
      </c>
      <c r="J425" s="12" t="s">
        <v>954</v>
      </c>
      <c r="K425" s="12" t="s">
        <v>492</v>
      </c>
      <c r="L425" s="12" t="s">
        <v>273</v>
      </c>
      <c r="M425" s="12">
        <v>1</v>
      </c>
      <c r="N425" s="12" t="s">
        <v>550</v>
      </c>
      <c r="O425" s="12" t="s">
        <v>342</v>
      </c>
      <c r="P425" s="12" t="s">
        <v>276</v>
      </c>
      <c r="Q425" s="12" t="s">
        <v>356</v>
      </c>
      <c r="R425" s="12" t="s">
        <v>278</v>
      </c>
      <c r="S425" s="12" t="s">
        <v>278</v>
      </c>
      <c r="T425" s="12" t="s">
        <v>279</v>
      </c>
      <c r="U425" s="12" t="s">
        <v>280</v>
      </c>
      <c r="V425" s="12" t="s">
        <v>1517</v>
      </c>
      <c r="W425" s="12" t="s">
        <v>1517</v>
      </c>
      <c r="X425" s="12" t="s">
        <v>597</v>
      </c>
      <c r="Y425" s="12" t="s">
        <v>552</v>
      </c>
      <c r="Z425" s="12" t="s">
        <v>553</v>
      </c>
      <c r="AA425" s="12"/>
      <c r="AB425" s="12"/>
      <c r="AC425" s="15" t="s">
        <v>60</v>
      </c>
      <c r="AD425">
        <v>1</v>
      </c>
      <c r="AE425">
        <v>1</v>
      </c>
      <c r="AF425">
        <v>259</v>
      </c>
      <c r="AG425">
        <v>260</v>
      </c>
      <c r="AH425" t="s">
        <v>1737</v>
      </c>
      <c r="AI425">
        <v>259</v>
      </c>
    </row>
    <row r="426" spans="1:35">
      <c r="A426" t="str">
        <f t="shared" si="6"/>
        <v>130103300110163001</v>
      </c>
      <c r="B426" s="12" t="s">
        <v>546</v>
      </c>
      <c r="C426" s="12" t="s">
        <v>48</v>
      </c>
      <c r="D426" s="12" t="s">
        <v>113</v>
      </c>
      <c r="E426" s="12" t="s">
        <v>268</v>
      </c>
      <c r="F426" s="12" t="s">
        <v>52</v>
      </c>
      <c r="G426" s="12" t="s">
        <v>350</v>
      </c>
      <c r="H426" s="12" t="s">
        <v>282</v>
      </c>
      <c r="I426" s="12" t="s">
        <v>548</v>
      </c>
      <c r="J426" s="12" t="s">
        <v>955</v>
      </c>
      <c r="K426" s="12" t="s">
        <v>492</v>
      </c>
      <c r="L426" s="12" t="s">
        <v>273</v>
      </c>
      <c r="M426" s="12">
        <v>1</v>
      </c>
      <c r="N426" s="12" t="s">
        <v>550</v>
      </c>
      <c r="O426" s="12" t="s">
        <v>342</v>
      </c>
      <c r="P426" s="12" t="s">
        <v>276</v>
      </c>
      <c r="Q426" s="12" t="s">
        <v>356</v>
      </c>
      <c r="R426" s="12" t="s">
        <v>278</v>
      </c>
      <c r="S426" s="12" t="s">
        <v>278</v>
      </c>
      <c r="T426" s="12" t="s">
        <v>279</v>
      </c>
      <c r="U426" s="12" t="s">
        <v>280</v>
      </c>
      <c r="V426" s="12" t="s">
        <v>1406</v>
      </c>
      <c r="W426" s="12" t="s">
        <v>1406</v>
      </c>
      <c r="X426" s="12" t="s">
        <v>956</v>
      </c>
      <c r="Y426" s="12" t="s">
        <v>552</v>
      </c>
      <c r="Z426" s="12" t="s">
        <v>553</v>
      </c>
      <c r="AA426" s="12"/>
      <c r="AB426" s="12"/>
      <c r="AC426" s="15" t="s">
        <v>60</v>
      </c>
      <c r="AD426">
        <v>1</v>
      </c>
      <c r="AE426">
        <v>0</v>
      </c>
      <c r="AF426">
        <v>119</v>
      </c>
      <c r="AG426">
        <v>119</v>
      </c>
      <c r="AH426" t="s">
        <v>1654</v>
      </c>
      <c r="AI426">
        <v>119</v>
      </c>
    </row>
    <row r="427" spans="1:35">
      <c r="A427" t="str">
        <f t="shared" si="6"/>
        <v>130103300110164001</v>
      </c>
      <c r="B427" s="12" t="s">
        <v>546</v>
      </c>
      <c r="C427" s="12" t="s">
        <v>48</v>
      </c>
      <c r="D427" s="12" t="s">
        <v>237</v>
      </c>
      <c r="E427" s="12" t="s">
        <v>268</v>
      </c>
      <c r="F427" s="12" t="s">
        <v>49</v>
      </c>
      <c r="G427" s="12" t="s">
        <v>350</v>
      </c>
      <c r="H427" s="12" t="s">
        <v>282</v>
      </c>
      <c r="I427" s="12" t="s">
        <v>555</v>
      </c>
      <c r="J427" s="12" t="s">
        <v>957</v>
      </c>
      <c r="K427" s="12" t="s">
        <v>492</v>
      </c>
      <c r="L427" s="12" t="s">
        <v>273</v>
      </c>
      <c r="M427" s="12">
        <v>2</v>
      </c>
      <c r="N427" s="12" t="s">
        <v>550</v>
      </c>
      <c r="O427" s="12" t="s">
        <v>342</v>
      </c>
      <c r="P427" s="12" t="s">
        <v>276</v>
      </c>
      <c r="Q427" s="12" t="s">
        <v>356</v>
      </c>
      <c r="R427" s="12" t="s">
        <v>278</v>
      </c>
      <c r="S427" s="12" t="s">
        <v>278</v>
      </c>
      <c r="T427" s="12" t="s">
        <v>279</v>
      </c>
      <c r="U427" s="12" t="s">
        <v>280</v>
      </c>
      <c r="V427" s="12" t="s">
        <v>1518</v>
      </c>
      <c r="W427" s="12" t="s">
        <v>1518</v>
      </c>
      <c r="X427" s="12" t="s">
        <v>557</v>
      </c>
      <c r="Y427" s="12" t="s">
        <v>552</v>
      </c>
      <c r="Z427" s="12" t="s">
        <v>553</v>
      </c>
      <c r="AA427" s="12"/>
      <c r="AB427" s="12"/>
      <c r="AC427" s="15" t="s">
        <v>60</v>
      </c>
      <c r="AD427">
        <v>2</v>
      </c>
      <c r="AE427">
        <v>0</v>
      </c>
      <c r="AF427">
        <v>46</v>
      </c>
      <c r="AG427">
        <v>46</v>
      </c>
      <c r="AH427" t="s">
        <v>1579</v>
      </c>
      <c r="AI427">
        <v>23</v>
      </c>
    </row>
    <row r="428" spans="1:35">
      <c r="A428" t="str">
        <f t="shared" si="6"/>
        <v>130103300110164002</v>
      </c>
      <c r="B428" s="12" t="s">
        <v>546</v>
      </c>
      <c r="C428" s="12" t="s">
        <v>48</v>
      </c>
      <c r="D428" s="12" t="s">
        <v>237</v>
      </c>
      <c r="E428" s="12" t="s">
        <v>268</v>
      </c>
      <c r="F428" s="12" t="s">
        <v>50</v>
      </c>
      <c r="G428" s="12" t="s">
        <v>350</v>
      </c>
      <c r="H428" s="12" t="s">
        <v>282</v>
      </c>
      <c r="I428" s="12" t="s">
        <v>555</v>
      </c>
      <c r="J428" s="12" t="s">
        <v>958</v>
      </c>
      <c r="K428" s="12" t="s">
        <v>492</v>
      </c>
      <c r="L428" s="12" t="s">
        <v>273</v>
      </c>
      <c r="M428" s="12">
        <v>2</v>
      </c>
      <c r="N428" s="12" t="s">
        <v>550</v>
      </c>
      <c r="O428" s="12" t="s">
        <v>342</v>
      </c>
      <c r="P428" s="12" t="s">
        <v>276</v>
      </c>
      <c r="Q428" s="12" t="s">
        <v>356</v>
      </c>
      <c r="R428" s="12" t="s">
        <v>278</v>
      </c>
      <c r="S428" s="12" t="s">
        <v>278</v>
      </c>
      <c r="T428" s="12" t="s">
        <v>279</v>
      </c>
      <c r="U428" s="12" t="s">
        <v>280</v>
      </c>
      <c r="V428" s="12" t="s">
        <v>1518</v>
      </c>
      <c r="W428" s="12" t="s">
        <v>1518</v>
      </c>
      <c r="X428" s="12" t="s">
        <v>559</v>
      </c>
      <c r="Y428" s="12" t="s">
        <v>552</v>
      </c>
      <c r="Z428" s="12" t="s">
        <v>553</v>
      </c>
      <c r="AA428" s="12"/>
      <c r="AB428" s="12"/>
      <c r="AC428" s="15" t="s">
        <v>60</v>
      </c>
      <c r="AD428">
        <v>2</v>
      </c>
      <c r="AE428">
        <v>0</v>
      </c>
      <c r="AF428">
        <v>55</v>
      </c>
      <c r="AG428">
        <v>55</v>
      </c>
      <c r="AH428" t="s">
        <v>1578</v>
      </c>
      <c r="AI428">
        <v>27.5</v>
      </c>
    </row>
    <row r="429" spans="1:35">
      <c r="A429" t="str">
        <f t="shared" si="6"/>
        <v>130103300110165001</v>
      </c>
      <c r="B429" s="12" t="s">
        <v>546</v>
      </c>
      <c r="C429" s="12" t="s">
        <v>48</v>
      </c>
      <c r="D429" s="12" t="s">
        <v>124</v>
      </c>
      <c r="E429" s="12" t="s">
        <v>268</v>
      </c>
      <c r="F429" s="12" t="s">
        <v>49</v>
      </c>
      <c r="G429" s="12" t="s">
        <v>350</v>
      </c>
      <c r="H429" s="12" t="s">
        <v>282</v>
      </c>
      <c r="I429" s="12" t="s">
        <v>555</v>
      </c>
      <c r="J429" s="12" t="s">
        <v>959</v>
      </c>
      <c r="K429" s="12" t="s">
        <v>492</v>
      </c>
      <c r="L429" s="12" t="s">
        <v>273</v>
      </c>
      <c r="M429" s="12">
        <v>2</v>
      </c>
      <c r="N429" s="12" t="s">
        <v>550</v>
      </c>
      <c r="O429" s="12" t="s">
        <v>342</v>
      </c>
      <c r="P429" s="12" t="s">
        <v>276</v>
      </c>
      <c r="Q429" s="12" t="s">
        <v>356</v>
      </c>
      <c r="R429" s="12" t="s">
        <v>278</v>
      </c>
      <c r="S429" s="12" t="s">
        <v>278</v>
      </c>
      <c r="T429" s="12" t="s">
        <v>279</v>
      </c>
      <c r="U429" s="12" t="s">
        <v>280</v>
      </c>
      <c r="V429" s="12" t="s">
        <v>1406</v>
      </c>
      <c r="W429" s="12" t="s">
        <v>1406</v>
      </c>
      <c r="X429" s="12" t="s">
        <v>960</v>
      </c>
      <c r="Y429" s="12" t="s">
        <v>552</v>
      </c>
      <c r="Z429" s="12" t="s">
        <v>553</v>
      </c>
      <c r="AA429" s="12"/>
      <c r="AB429" s="12"/>
      <c r="AC429" s="15" t="s">
        <v>60</v>
      </c>
      <c r="AD429">
        <v>2</v>
      </c>
      <c r="AE429">
        <v>0</v>
      </c>
      <c r="AF429">
        <v>144</v>
      </c>
      <c r="AG429">
        <v>144</v>
      </c>
      <c r="AH429" t="s">
        <v>1613</v>
      </c>
      <c r="AI429">
        <v>72</v>
      </c>
    </row>
    <row r="430" spans="1:35">
      <c r="A430" t="str">
        <f t="shared" si="6"/>
        <v>130103300110165002</v>
      </c>
      <c r="B430" s="12" t="s">
        <v>546</v>
      </c>
      <c r="C430" s="12" t="s">
        <v>48</v>
      </c>
      <c r="D430" s="12" t="s">
        <v>124</v>
      </c>
      <c r="E430" s="12" t="s">
        <v>268</v>
      </c>
      <c r="F430" s="12" t="s">
        <v>50</v>
      </c>
      <c r="G430" s="12" t="s">
        <v>350</v>
      </c>
      <c r="H430" s="12" t="s">
        <v>282</v>
      </c>
      <c r="I430" s="12" t="s">
        <v>555</v>
      </c>
      <c r="J430" s="12" t="s">
        <v>961</v>
      </c>
      <c r="K430" s="12" t="s">
        <v>492</v>
      </c>
      <c r="L430" s="12" t="s">
        <v>273</v>
      </c>
      <c r="M430" s="12">
        <v>2</v>
      </c>
      <c r="N430" s="12" t="s">
        <v>550</v>
      </c>
      <c r="O430" s="12" t="s">
        <v>342</v>
      </c>
      <c r="P430" s="12" t="s">
        <v>276</v>
      </c>
      <c r="Q430" s="12" t="s">
        <v>356</v>
      </c>
      <c r="R430" s="12" t="s">
        <v>278</v>
      </c>
      <c r="S430" s="12" t="s">
        <v>278</v>
      </c>
      <c r="T430" s="12" t="s">
        <v>279</v>
      </c>
      <c r="U430" s="12" t="s">
        <v>280</v>
      </c>
      <c r="V430" s="12" t="s">
        <v>1406</v>
      </c>
      <c r="W430" s="12" t="s">
        <v>1406</v>
      </c>
      <c r="X430" s="12" t="s">
        <v>962</v>
      </c>
      <c r="Y430" s="12" t="s">
        <v>552</v>
      </c>
      <c r="Z430" s="12" t="s">
        <v>553</v>
      </c>
      <c r="AA430" s="12"/>
      <c r="AB430" s="12"/>
      <c r="AC430" s="15" t="s">
        <v>60</v>
      </c>
      <c r="AD430">
        <v>2</v>
      </c>
      <c r="AE430">
        <v>0</v>
      </c>
      <c r="AF430">
        <v>237</v>
      </c>
      <c r="AG430">
        <v>237</v>
      </c>
      <c r="AH430" t="s">
        <v>1654</v>
      </c>
      <c r="AI430">
        <v>118.5</v>
      </c>
    </row>
    <row r="431" spans="1:35">
      <c r="A431" t="str">
        <f t="shared" si="6"/>
        <v>130103300110165003</v>
      </c>
      <c r="B431" s="12" t="s">
        <v>546</v>
      </c>
      <c r="C431" s="12" t="s">
        <v>48</v>
      </c>
      <c r="D431" s="12" t="s">
        <v>124</v>
      </c>
      <c r="E431" s="12" t="s">
        <v>268</v>
      </c>
      <c r="F431" s="12" t="s">
        <v>51</v>
      </c>
      <c r="G431" s="12" t="s">
        <v>350</v>
      </c>
      <c r="H431" s="12" t="s">
        <v>282</v>
      </c>
      <c r="I431" s="12" t="s">
        <v>548</v>
      </c>
      <c r="J431" s="12" t="s">
        <v>963</v>
      </c>
      <c r="K431" s="12" t="s">
        <v>492</v>
      </c>
      <c r="L431" s="12" t="s">
        <v>273</v>
      </c>
      <c r="M431" s="12">
        <v>1</v>
      </c>
      <c r="N431" s="12" t="s">
        <v>550</v>
      </c>
      <c r="O431" s="12" t="s">
        <v>342</v>
      </c>
      <c r="P431" s="12" t="s">
        <v>276</v>
      </c>
      <c r="Q431" s="12" t="s">
        <v>356</v>
      </c>
      <c r="R431" s="12" t="s">
        <v>278</v>
      </c>
      <c r="S431" s="12" t="s">
        <v>278</v>
      </c>
      <c r="T431" s="12" t="s">
        <v>279</v>
      </c>
      <c r="U431" s="12" t="s">
        <v>280</v>
      </c>
      <c r="V431" s="12" t="s">
        <v>1406</v>
      </c>
      <c r="W431" s="12" t="s">
        <v>1406</v>
      </c>
      <c r="X431" s="12" t="s">
        <v>964</v>
      </c>
      <c r="Y431" s="12" t="s">
        <v>552</v>
      </c>
      <c r="Z431" s="12" t="s">
        <v>553</v>
      </c>
      <c r="AA431" s="12"/>
      <c r="AB431" s="12"/>
      <c r="AC431" s="15" t="s">
        <v>60</v>
      </c>
      <c r="AD431">
        <v>1</v>
      </c>
      <c r="AE431">
        <v>0</v>
      </c>
      <c r="AF431">
        <v>66</v>
      </c>
      <c r="AG431">
        <v>66</v>
      </c>
      <c r="AH431" t="s">
        <v>1619</v>
      </c>
      <c r="AI431">
        <v>66</v>
      </c>
    </row>
    <row r="432" spans="1:35">
      <c r="A432" t="str">
        <f t="shared" si="6"/>
        <v>130103300110166001</v>
      </c>
      <c r="B432" s="12" t="s">
        <v>546</v>
      </c>
      <c r="C432" s="12" t="s">
        <v>48</v>
      </c>
      <c r="D432" s="12" t="s">
        <v>218</v>
      </c>
      <c r="E432" s="12" t="s">
        <v>268</v>
      </c>
      <c r="F432" s="12" t="s">
        <v>52</v>
      </c>
      <c r="G432" s="12" t="s">
        <v>350</v>
      </c>
      <c r="H432" s="12" t="s">
        <v>282</v>
      </c>
      <c r="I432" s="12" t="s">
        <v>555</v>
      </c>
      <c r="J432" s="12" t="s">
        <v>965</v>
      </c>
      <c r="K432" s="12" t="s">
        <v>492</v>
      </c>
      <c r="L432" s="12" t="s">
        <v>273</v>
      </c>
      <c r="M432" s="12">
        <v>2</v>
      </c>
      <c r="N432" s="12" t="s">
        <v>966</v>
      </c>
      <c r="O432" s="12" t="s">
        <v>342</v>
      </c>
      <c r="P432" s="12" t="s">
        <v>276</v>
      </c>
      <c r="Q432" s="12" t="s">
        <v>356</v>
      </c>
      <c r="R432" s="12" t="s">
        <v>278</v>
      </c>
      <c r="S432" s="12" t="s">
        <v>278</v>
      </c>
      <c r="T432" s="12" t="s">
        <v>279</v>
      </c>
      <c r="U432" s="12" t="s">
        <v>280</v>
      </c>
      <c r="V432" s="12" t="s">
        <v>1519</v>
      </c>
      <c r="W432" s="12" t="s">
        <v>1519</v>
      </c>
      <c r="X432" s="12" t="s">
        <v>613</v>
      </c>
      <c r="Y432" s="12" t="s">
        <v>552</v>
      </c>
      <c r="Z432" s="12" t="s">
        <v>553</v>
      </c>
      <c r="AA432" s="12"/>
      <c r="AB432" s="12"/>
      <c r="AC432" s="15" t="s">
        <v>60</v>
      </c>
      <c r="AD432">
        <v>2</v>
      </c>
      <c r="AE432">
        <v>1</v>
      </c>
      <c r="AF432">
        <v>148</v>
      </c>
      <c r="AG432">
        <v>149</v>
      </c>
      <c r="AH432" t="s">
        <v>1628</v>
      </c>
      <c r="AI432">
        <v>74</v>
      </c>
    </row>
    <row r="433" spans="1:35">
      <c r="A433" t="str">
        <f t="shared" si="6"/>
        <v>130103300110167001</v>
      </c>
      <c r="B433" s="12" t="s">
        <v>546</v>
      </c>
      <c r="C433" s="12" t="s">
        <v>48</v>
      </c>
      <c r="D433" s="12" t="s">
        <v>195</v>
      </c>
      <c r="E433" s="12" t="s">
        <v>268</v>
      </c>
      <c r="F433" s="12" t="s">
        <v>52</v>
      </c>
      <c r="G433" s="12" t="s">
        <v>350</v>
      </c>
      <c r="H433" s="12" t="s">
        <v>282</v>
      </c>
      <c r="I433" s="12" t="s">
        <v>548</v>
      </c>
      <c r="J433" s="12" t="s">
        <v>967</v>
      </c>
      <c r="K433" s="12" t="s">
        <v>492</v>
      </c>
      <c r="L433" s="12" t="s">
        <v>273</v>
      </c>
      <c r="M433" s="12">
        <v>2</v>
      </c>
      <c r="N433" s="12" t="s">
        <v>578</v>
      </c>
      <c r="O433" s="12" t="s">
        <v>342</v>
      </c>
      <c r="P433" s="12" t="s">
        <v>276</v>
      </c>
      <c r="Q433" s="12" t="s">
        <v>356</v>
      </c>
      <c r="R433" s="12" t="s">
        <v>398</v>
      </c>
      <c r="S433" s="12" t="s">
        <v>1403</v>
      </c>
      <c r="T433" s="12" t="s">
        <v>279</v>
      </c>
      <c r="U433" s="12" t="s">
        <v>280</v>
      </c>
      <c r="V433" s="12" t="s">
        <v>1520</v>
      </c>
      <c r="W433" s="12" t="s">
        <v>1520</v>
      </c>
      <c r="X433" s="12" t="s">
        <v>576</v>
      </c>
      <c r="Y433" s="12" t="s">
        <v>552</v>
      </c>
      <c r="Z433" s="12" t="s">
        <v>553</v>
      </c>
      <c r="AA433" s="12"/>
      <c r="AB433" s="12"/>
      <c r="AC433" s="15" t="s">
        <v>60</v>
      </c>
      <c r="AD433">
        <v>2</v>
      </c>
      <c r="AE433">
        <v>1</v>
      </c>
      <c r="AF433">
        <v>22</v>
      </c>
      <c r="AG433">
        <v>23</v>
      </c>
      <c r="AH433" t="s">
        <v>1563</v>
      </c>
      <c r="AI433">
        <v>11</v>
      </c>
    </row>
    <row r="434" spans="1:35">
      <c r="A434" t="str">
        <f t="shared" si="6"/>
        <v>130103300110168001</v>
      </c>
      <c r="B434" s="12" t="s">
        <v>546</v>
      </c>
      <c r="C434" s="12" t="s">
        <v>48</v>
      </c>
      <c r="D434" s="12" t="s">
        <v>196</v>
      </c>
      <c r="E434" s="12" t="s">
        <v>268</v>
      </c>
      <c r="F434" s="12" t="s">
        <v>49</v>
      </c>
      <c r="G434" s="12" t="s">
        <v>350</v>
      </c>
      <c r="H434" s="12" t="s">
        <v>282</v>
      </c>
      <c r="I434" s="12" t="s">
        <v>555</v>
      </c>
      <c r="J434" s="12" t="s">
        <v>968</v>
      </c>
      <c r="K434" s="12" t="s">
        <v>492</v>
      </c>
      <c r="L434" s="12" t="s">
        <v>273</v>
      </c>
      <c r="M434" s="12">
        <v>2</v>
      </c>
      <c r="N434" s="12" t="s">
        <v>550</v>
      </c>
      <c r="O434" s="12" t="s">
        <v>342</v>
      </c>
      <c r="P434" s="12" t="s">
        <v>276</v>
      </c>
      <c r="Q434" s="12" t="s">
        <v>356</v>
      </c>
      <c r="R434" s="12" t="s">
        <v>278</v>
      </c>
      <c r="S434" s="12" t="s">
        <v>278</v>
      </c>
      <c r="T434" s="12" t="s">
        <v>279</v>
      </c>
      <c r="U434" s="12" t="s">
        <v>280</v>
      </c>
      <c r="V434" s="12" t="s">
        <v>1521</v>
      </c>
      <c r="W434" s="12" t="s">
        <v>1521</v>
      </c>
      <c r="X434" s="12" t="s">
        <v>557</v>
      </c>
      <c r="Y434" s="12" t="s">
        <v>552</v>
      </c>
      <c r="Z434" s="12" t="s">
        <v>553</v>
      </c>
      <c r="AA434" s="12"/>
      <c r="AB434" s="12"/>
      <c r="AC434" s="15" t="s">
        <v>60</v>
      </c>
      <c r="AD434">
        <v>2</v>
      </c>
      <c r="AE434">
        <v>0</v>
      </c>
      <c r="AF434">
        <v>56</v>
      </c>
      <c r="AG434">
        <v>56</v>
      </c>
      <c r="AH434" t="s">
        <v>1578</v>
      </c>
      <c r="AI434">
        <v>28</v>
      </c>
    </row>
    <row r="435" spans="1:35">
      <c r="A435" t="str">
        <f t="shared" si="6"/>
        <v>130103300110168002</v>
      </c>
      <c r="B435" s="12" t="s">
        <v>546</v>
      </c>
      <c r="C435" s="12" t="s">
        <v>48</v>
      </c>
      <c r="D435" s="12" t="s">
        <v>196</v>
      </c>
      <c r="E435" s="12" t="s">
        <v>268</v>
      </c>
      <c r="F435" s="12" t="s">
        <v>50</v>
      </c>
      <c r="G435" s="12" t="s">
        <v>350</v>
      </c>
      <c r="H435" s="12" t="s">
        <v>282</v>
      </c>
      <c r="I435" s="12" t="s">
        <v>555</v>
      </c>
      <c r="J435" s="12" t="s">
        <v>969</v>
      </c>
      <c r="K435" s="12" t="s">
        <v>492</v>
      </c>
      <c r="L435" s="12" t="s">
        <v>273</v>
      </c>
      <c r="M435" s="12">
        <v>2</v>
      </c>
      <c r="N435" s="12" t="s">
        <v>550</v>
      </c>
      <c r="O435" s="12" t="s">
        <v>342</v>
      </c>
      <c r="P435" s="12" t="s">
        <v>276</v>
      </c>
      <c r="Q435" s="12" t="s">
        <v>356</v>
      </c>
      <c r="R435" s="12" t="s">
        <v>278</v>
      </c>
      <c r="S435" s="12" t="s">
        <v>278</v>
      </c>
      <c r="T435" s="12" t="s">
        <v>279</v>
      </c>
      <c r="U435" s="12" t="s">
        <v>280</v>
      </c>
      <c r="V435" s="12" t="s">
        <v>1521</v>
      </c>
      <c r="W435" s="12" t="s">
        <v>1521</v>
      </c>
      <c r="X435" s="12" t="s">
        <v>559</v>
      </c>
      <c r="Y435" s="12" t="s">
        <v>552</v>
      </c>
      <c r="Z435" s="12" t="s">
        <v>553</v>
      </c>
      <c r="AA435" s="12"/>
      <c r="AB435" s="12"/>
      <c r="AC435" s="15" t="s">
        <v>60</v>
      </c>
      <c r="AD435">
        <v>2</v>
      </c>
      <c r="AE435">
        <v>0</v>
      </c>
      <c r="AF435">
        <v>77</v>
      </c>
      <c r="AG435">
        <v>77</v>
      </c>
      <c r="AH435" t="s">
        <v>1571</v>
      </c>
      <c r="AI435">
        <v>38.5</v>
      </c>
    </row>
    <row r="436" spans="1:35">
      <c r="A436" t="str">
        <f t="shared" si="6"/>
        <v>130103300110168003</v>
      </c>
      <c r="B436" s="12" t="s">
        <v>546</v>
      </c>
      <c r="C436" s="12" t="s">
        <v>48</v>
      </c>
      <c r="D436" s="12" t="s">
        <v>196</v>
      </c>
      <c r="E436" s="12" t="s">
        <v>268</v>
      </c>
      <c r="F436" s="12" t="s">
        <v>51</v>
      </c>
      <c r="G436" s="12" t="s">
        <v>350</v>
      </c>
      <c r="H436" s="12" t="s">
        <v>282</v>
      </c>
      <c r="I436" s="12" t="s">
        <v>548</v>
      </c>
      <c r="J436" s="12" t="s">
        <v>970</v>
      </c>
      <c r="K436" s="12" t="s">
        <v>492</v>
      </c>
      <c r="L436" s="12" t="s">
        <v>273</v>
      </c>
      <c r="M436" s="12">
        <v>1</v>
      </c>
      <c r="N436" s="12" t="s">
        <v>550</v>
      </c>
      <c r="O436" s="12" t="s">
        <v>342</v>
      </c>
      <c r="P436" s="12" t="s">
        <v>276</v>
      </c>
      <c r="Q436" s="12" t="s">
        <v>356</v>
      </c>
      <c r="R436" s="12" t="s">
        <v>278</v>
      </c>
      <c r="S436" s="12" t="s">
        <v>278</v>
      </c>
      <c r="T436" s="12" t="s">
        <v>279</v>
      </c>
      <c r="U436" s="12" t="s">
        <v>280</v>
      </c>
      <c r="V436" s="12" t="s">
        <v>1521</v>
      </c>
      <c r="W436" s="12" t="s">
        <v>1521</v>
      </c>
      <c r="X436" s="12" t="s">
        <v>636</v>
      </c>
      <c r="Y436" s="12" t="s">
        <v>552</v>
      </c>
      <c r="Z436" s="12" t="s">
        <v>553</v>
      </c>
      <c r="AA436" s="12"/>
      <c r="AB436" s="12"/>
      <c r="AC436" s="15" t="s">
        <v>60</v>
      </c>
      <c r="AD436">
        <v>1</v>
      </c>
      <c r="AE436">
        <v>1</v>
      </c>
      <c r="AF436">
        <v>61</v>
      </c>
      <c r="AG436">
        <v>62</v>
      </c>
      <c r="AH436" t="s">
        <v>1594</v>
      </c>
      <c r="AI436">
        <v>61</v>
      </c>
    </row>
    <row r="437" spans="1:35">
      <c r="A437" t="str">
        <f t="shared" si="6"/>
        <v>130103300110168004</v>
      </c>
      <c r="B437" s="12" t="s">
        <v>546</v>
      </c>
      <c r="C437" s="12" t="s">
        <v>48</v>
      </c>
      <c r="D437" s="12" t="s">
        <v>196</v>
      </c>
      <c r="E437" s="12" t="s">
        <v>268</v>
      </c>
      <c r="F437" s="12" t="s">
        <v>53</v>
      </c>
      <c r="G437" s="12" t="s">
        <v>350</v>
      </c>
      <c r="H437" s="12" t="s">
        <v>282</v>
      </c>
      <c r="I437" s="12" t="s">
        <v>548</v>
      </c>
      <c r="J437" s="12" t="s">
        <v>971</v>
      </c>
      <c r="K437" s="12" t="s">
        <v>492</v>
      </c>
      <c r="L437" s="12" t="s">
        <v>273</v>
      </c>
      <c r="M437" s="12">
        <v>1</v>
      </c>
      <c r="N437" s="12" t="s">
        <v>550</v>
      </c>
      <c r="O437" s="12" t="s">
        <v>342</v>
      </c>
      <c r="P437" s="12" t="s">
        <v>276</v>
      </c>
      <c r="Q437" s="12" t="s">
        <v>356</v>
      </c>
      <c r="R437" s="12" t="s">
        <v>278</v>
      </c>
      <c r="S437" s="12" t="s">
        <v>278</v>
      </c>
      <c r="T437" s="12" t="s">
        <v>279</v>
      </c>
      <c r="U437" s="12" t="s">
        <v>280</v>
      </c>
      <c r="V437" s="12" t="s">
        <v>1521</v>
      </c>
      <c r="W437" s="12" t="s">
        <v>1521</v>
      </c>
      <c r="X437" s="12" t="s">
        <v>638</v>
      </c>
      <c r="Y437" s="12" t="s">
        <v>552</v>
      </c>
      <c r="Z437" s="12" t="s">
        <v>553</v>
      </c>
      <c r="AA437" s="12"/>
      <c r="AB437" s="12"/>
      <c r="AC437" s="15" t="s">
        <v>60</v>
      </c>
      <c r="AD437">
        <v>1</v>
      </c>
      <c r="AE437">
        <v>0</v>
      </c>
      <c r="AF437">
        <v>83</v>
      </c>
      <c r="AG437">
        <v>83</v>
      </c>
      <c r="AH437" t="s">
        <v>1725</v>
      </c>
      <c r="AI437">
        <v>83</v>
      </c>
    </row>
    <row r="438" spans="1:35">
      <c r="A438" t="str">
        <f t="shared" si="6"/>
        <v>130103300110169001</v>
      </c>
      <c r="B438" s="12" t="s">
        <v>546</v>
      </c>
      <c r="C438" s="12" t="s">
        <v>48</v>
      </c>
      <c r="D438" s="12" t="s">
        <v>88</v>
      </c>
      <c r="E438" s="12" t="s">
        <v>268</v>
      </c>
      <c r="F438" s="12" t="s">
        <v>49</v>
      </c>
      <c r="G438" s="12" t="s">
        <v>350</v>
      </c>
      <c r="H438" s="12" t="s">
        <v>282</v>
      </c>
      <c r="I438" s="12" t="s">
        <v>555</v>
      </c>
      <c r="J438" s="12" t="s">
        <v>972</v>
      </c>
      <c r="K438" s="12" t="s">
        <v>492</v>
      </c>
      <c r="L438" s="12" t="s">
        <v>273</v>
      </c>
      <c r="M438" s="12">
        <v>2</v>
      </c>
      <c r="N438" s="12" t="s">
        <v>550</v>
      </c>
      <c r="O438" s="12" t="s">
        <v>342</v>
      </c>
      <c r="P438" s="12" t="s">
        <v>276</v>
      </c>
      <c r="Q438" s="12" t="s">
        <v>356</v>
      </c>
      <c r="R438" s="12" t="s">
        <v>278</v>
      </c>
      <c r="S438" s="12" t="s">
        <v>278</v>
      </c>
      <c r="T438" s="12" t="s">
        <v>279</v>
      </c>
      <c r="U438" s="12" t="s">
        <v>280</v>
      </c>
      <c r="V438" s="12" t="s">
        <v>1522</v>
      </c>
      <c r="W438" s="12" t="s">
        <v>1522</v>
      </c>
      <c r="X438" s="12" t="s">
        <v>557</v>
      </c>
      <c r="Y438" s="12" t="s">
        <v>552</v>
      </c>
      <c r="Z438" s="12" t="s">
        <v>553</v>
      </c>
      <c r="AA438" s="12"/>
      <c r="AB438" s="12"/>
      <c r="AC438" s="15" t="s">
        <v>60</v>
      </c>
      <c r="AD438">
        <v>2</v>
      </c>
      <c r="AE438">
        <v>0</v>
      </c>
      <c r="AF438">
        <v>42</v>
      </c>
      <c r="AG438">
        <v>42</v>
      </c>
      <c r="AH438" t="s">
        <v>1597</v>
      </c>
      <c r="AI438">
        <v>21</v>
      </c>
    </row>
    <row r="439" spans="1:35">
      <c r="A439" t="str">
        <f t="shared" si="6"/>
        <v>130103300110169002</v>
      </c>
      <c r="B439" s="12" t="s">
        <v>546</v>
      </c>
      <c r="C439" s="12" t="s">
        <v>48</v>
      </c>
      <c r="D439" s="12" t="s">
        <v>88</v>
      </c>
      <c r="E439" s="12" t="s">
        <v>268</v>
      </c>
      <c r="F439" s="12" t="s">
        <v>50</v>
      </c>
      <c r="G439" s="12" t="s">
        <v>350</v>
      </c>
      <c r="H439" s="12" t="s">
        <v>282</v>
      </c>
      <c r="I439" s="12" t="s">
        <v>555</v>
      </c>
      <c r="J439" s="12" t="s">
        <v>973</v>
      </c>
      <c r="K439" s="12" t="s">
        <v>492</v>
      </c>
      <c r="L439" s="12" t="s">
        <v>273</v>
      </c>
      <c r="M439" s="12">
        <v>2</v>
      </c>
      <c r="N439" s="12" t="s">
        <v>550</v>
      </c>
      <c r="O439" s="12" t="s">
        <v>342</v>
      </c>
      <c r="P439" s="12" t="s">
        <v>276</v>
      </c>
      <c r="Q439" s="12" t="s">
        <v>356</v>
      </c>
      <c r="R439" s="12" t="s">
        <v>278</v>
      </c>
      <c r="S439" s="12" t="s">
        <v>278</v>
      </c>
      <c r="T439" s="12" t="s">
        <v>279</v>
      </c>
      <c r="U439" s="12" t="s">
        <v>280</v>
      </c>
      <c r="V439" s="12" t="s">
        <v>1522</v>
      </c>
      <c r="W439" s="12" t="s">
        <v>1522</v>
      </c>
      <c r="X439" s="12" t="s">
        <v>559</v>
      </c>
      <c r="Y439" s="12" t="s">
        <v>552</v>
      </c>
      <c r="Z439" s="12" t="s">
        <v>553</v>
      </c>
      <c r="AA439" s="12"/>
      <c r="AB439" s="12"/>
      <c r="AC439" s="15" t="s">
        <v>60</v>
      </c>
      <c r="AD439">
        <v>2</v>
      </c>
      <c r="AE439">
        <v>0</v>
      </c>
      <c r="AF439">
        <v>48</v>
      </c>
      <c r="AG439">
        <v>48</v>
      </c>
      <c r="AH439" t="s">
        <v>1604</v>
      </c>
      <c r="AI439">
        <v>24</v>
      </c>
    </row>
    <row r="440" spans="1:35">
      <c r="A440" t="str">
        <f t="shared" si="6"/>
        <v>130103300110169003</v>
      </c>
      <c r="B440" s="12" t="s">
        <v>546</v>
      </c>
      <c r="C440" s="12" t="s">
        <v>48</v>
      </c>
      <c r="D440" s="12" t="s">
        <v>88</v>
      </c>
      <c r="E440" s="12" t="s">
        <v>268</v>
      </c>
      <c r="F440" s="12" t="s">
        <v>51</v>
      </c>
      <c r="G440" s="12" t="s">
        <v>350</v>
      </c>
      <c r="H440" s="12" t="s">
        <v>282</v>
      </c>
      <c r="I440" s="12" t="s">
        <v>555</v>
      </c>
      <c r="J440" s="12" t="s">
        <v>974</v>
      </c>
      <c r="K440" s="12" t="s">
        <v>492</v>
      </c>
      <c r="L440" s="12" t="s">
        <v>273</v>
      </c>
      <c r="M440" s="12">
        <v>1</v>
      </c>
      <c r="N440" s="12" t="s">
        <v>550</v>
      </c>
      <c r="O440" s="12" t="s">
        <v>342</v>
      </c>
      <c r="P440" s="12" t="s">
        <v>276</v>
      </c>
      <c r="Q440" s="12" t="s">
        <v>356</v>
      </c>
      <c r="R440" s="12" t="s">
        <v>278</v>
      </c>
      <c r="S440" s="12" t="s">
        <v>278</v>
      </c>
      <c r="T440" s="12" t="s">
        <v>279</v>
      </c>
      <c r="U440" s="12" t="s">
        <v>280</v>
      </c>
      <c r="V440" s="12" t="s">
        <v>1522</v>
      </c>
      <c r="W440" s="12" t="s">
        <v>1522</v>
      </c>
      <c r="X440" s="12" t="s">
        <v>595</v>
      </c>
      <c r="Y440" s="12" t="s">
        <v>552</v>
      </c>
      <c r="Z440" s="12" t="s">
        <v>553</v>
      </c>
      <c r="AA440" s="12"/>
      <c r="AB440" s="12"/>
      <c r="AC440" s="15" t="s">
        <v>60</v>
      </c>
      <c r="AD440">
        <v>1</v>
      </c>
      <c r="AE440">
        <v>0</v>
      </c>
      <c r="AF440">
        <v>161</v>
      </c>
      <c r="AG440">
        <v>161</v>
      </c>
      <c r="AH440" t="s">
        <v>1709</v>
      </c>
      <c r="AI440">
        <v>161</v>
      </c>
    </row>
    <row r="441" spans="1:35">
      <c r="A441" t="str">
        <f t="shared" si="6"/>
        <v>130103300110169004</v>
      </c>
      <c r="B441" s="12" t="s">
        <v>546</v>
      </c>
      <c r="C441" s="12" t="s">
        <v>48</v>
      </c>
      <c r="D441" s="12" t="s">
        <v>88</v>
      </c>
      <c r="E441" s="12" t="s">
        <v>268</v>
      </c>
      <c r="F441" s="12" t="s">
        <v>53</v>
      </c>
      <c r="G441" s="12" t="s">
        <v>350</v>
      </c>
      <c r="H441" s="12" t="s">
        <v>282</v>
      </c>
      <c r="I441" s="12" t="s">
        <v>555</v>
      </c>
      <c r="J441" s="12" t="s">
        <v>975</v>
      </c>
      <c r="K441" s="12" t="s">
        <v>492</v>
      </c>
      <c r="L441" s="12" t="s">
        <v>273</v>
      </c>
      <c r="M441" s="12">
        <v>1</v>
      </c>
      <c r="N441" s="12" t="s">
        <v>550</v>
      </c>
      <c r="O441" s="12" t="s">
        <v>342</v>
      </c>
      <c r="P441" s="12" t="s">
        <v>276</v>
      </c>
      <c r="Q441" s="12" t="s">
        <v>356</v>
      </c>
      <c r="R441" s="12" t="s">
        <v>278</v>
      </c>
      <c r="S441" s="12" t="s">
        <v>278</v>
      </c>
      <c r="T441" s="12" t="s">
        <v>279</v>
      </c>
      <c r="U441" s="12" t="s">
        <v>280</v>
      </c>
      <c r="V441" s="12" t="s">
        <v>1522</v>
      </c>
      <c r="W441" s="12" t="s">
        <v>1522</v>
      </c>
      <c r="X441" s="12" t="s">
        <v>597</v>
      </c>
      <c r="Y441" s="12" t="s">
        <v>552</v>
      </c>
      <c r="Z441" s="12" t="s">
        <v>553</v>
      </c>
      <c r="AA441" s="12"/>
      <c r="AB441" s="12"/>
      <c r="AC441" s="15" t="s">
        <v>60</v>
      </c>
      <c r="AD441">
        <v>1</v>
      </c>
      <c r="AE441">
        <v>0</v>
      </c>
      <c r="AF441">
        <v>176</v>
      </c>
      <c r="AG441">
        <v>176</v>
      </c>
      <c r="AH441" t="s">
        <v>1738</v>
      </c>
      <c r="AI441">
        <v>176</v>
      </c>
    </row>
    <row r="442" spans="1:35">
      <c r="A442" t="str">
        <f t="shared" si="6"/>
        <v>130103300110169005</v>
      </c>
      <c r="B442" s="12" t="s">
        <v>546</v>
      </c>
      <c r="C442" s="12" t="s">
        <v>48</v>
      </c>
      <c r="D442" s="12" t="s">
        <v>88</v>
      </c>
      <c r="E442" s="12" t="s">
        <v>268</v>
      </c>
      <c r="F442" s="12" t="s">
        <v>56</v>
      </c>
      <c r="G442" s="12" t="s">
        <v>350</v>
      </c>
      <c r="H442" s="12" t="s">
        <v>282</v>
      </c>
      <c r="I442" s="12" t="s">
        <v>548</v>
      </c>
      <c r="J442" s="12" t="s">
        <v>976</v>
      </c>
      <c r="K442" s="12" t="s">
        <v>492</v>
      </c>
      <c r="L442" s="12" t="s">
        <v>273</v>
      </c>
      <c r="M442" s="12">
        <v>2</v>
      </c>
      <c r="N442" s="12" t="s">
        <v>578</v>
      </c>
      <c r="O442" s="12" t="s">
        <v>342</v>
      </c>
      <c r="P442" s="12" t="s">
        <v>276</v>
      </c>
      <c r="Q442" s="12" t="s">
        <v>356</v>
      </c>
      <c r="R442" s="12" t="s">
        <v>398</v>
      </c>
      <c r="S442" s="12" t="s">
        <v>1403</v>
      </c>
      <c r="T442" s="12" t="s">
        <v>279</v>
      </c>
      <c r="U442" s="12" t="s">
        <v>280</v>
      </c>
      <c r="V442" s="12" t="s">
        <v>1522</v>
      </c>
      <c r="W442" s="12" t="s">
        <v>1522</v>
      </c>
      <c r="X442" s="12" t="s">
        <v>576</v>
      </c>
      <c r="Y442" s="12" t="s">
        <v>552</v>
      </c>
      <c r="Z442" s="12" t="s">
        <v>553</v>
      </c>
      <c r="AA442" s="12"/>
      <c r="AB442" s="12"/>
      <c r="AC442" s="15" t="s">
        <v>60</v>
      </c>
      <c r="AD442">
        <v>2</v>
      </c>
      <c r="AE442">
        <v>0</v>
      </c>
      <c r="AF442">
        <v>9</v>
      </c>
      <c r="AG442">
        <v>9</v>
      </c>
      <c r="AH442" t="s">
        <v>357</v>
      </c>
      <c r="AI442">
        <v>4.5</v>
      </c>
    </row>
    <row r="443" spans="1:35">
      <c r="A443" t="str">
        <f t="shared" si="6"/>
        <v>130103300110171001</v>
      </c>
      <c r="B443" s="12" t="s">
        <v>546</v>
      </c>
      <c r="C443" s="12" t="s">
        <v>48</v>
      </c>
      <c r="D443" s="12" t="s">
        <v>148</v>
      </c>
      <c r="E443" s="12" t="s">
        <v>268</v>
      </c>
      <c r="F443" s="12" t="s">
        <v>52</v>
      </c>
      <c r="G443" s="12" t="s">
        <v>350</v>
      </c>
      <c r="H443" s="12" t="s">
        <v>282</v>
      </c>
      <c r="I443" s="12" t="s">
        <v>555</v>
      </c>
      <c r="J443" s="12" t="s">
        <v>977</v>
      </c>
      <c r="K443" s="12" t="s">
        <v>492</v>
      </c>
      <c r="L443" s="12" t="s">
        <v>273</v>
      </c>
      <c r="M443" s="12">
        <v>2</v>
      </c>
      <c r="N443" s="12" t="s">
        <v>550</v>
      </c>
      <c r="O443" s="12" t="s">
        <v>342</v>
      </c>
      <c r="P443" s="12" t="s">
        <v>276</v>
      </c>
      <c r="Q443" s="12" t="s">
        <v>356</v>
      </c>
      <c r="R443" s="12" t="s">
        <v>278</v>
      </c>
      <c r="S443" s="12" t="s">
        <v>278</v>
      </c>
      <c r="T443" s="12" t="s">
        <v>279</v>
      </c>
      <c r="U443" s="12" t="s">
        <v>280</v>
      </c>
      <c r="V443" s="12" t="s">
        <v>1523</v>
      </c>
      <c r="W443" s="12" t="s">
        <v>1523</v>
      </c>
      <c r="X443" s="12" t="s">
        <v>613</v>
      </c>
      <c r="Y443" s="12" t="s">
        <v>552</v>
      </c>
      <c r="Z443" s="12" t="s">
        <v>553</v>
      </c>
      <c r="AA443" s="12"/>
      <c r="AB443" s="12"/>
      <c r="AC443" s="15" t="s">
        <v>60</v>
      </c>
      <c r="AD443">
        <v>2</v>
      </c>
      <c r="AE443">
        <v>0</v>
      </c>
      <c r="AF443">
        <v>66</v>
      </c>
      <c r="AG443">
        <v>66</v>
      </c>
      <c r="AH443" t="s">
        <v>1591</v>
      </c>
      <c r="AI443">
        <v>33</v>
      </c>
    </row>
    <row r="444" spans="1:35">
      <c r="A444" t="str">
        <f t="shared" si="6"/>
        <v>130103300110172001</v>
      </c>
      <c r="B444" s="12" t="s">
        <v>546</v>
      </c>
      <c r="C444" s="12" t="s">
        <v>48</v>
      </c>
      <c r="D444" s="12" t="s">
        <v>197</v>
      </c>
      <c r="E444" s="12" t="s">
        <v>268</v>
      </c>
      <c r="F444" s="12" t="s">
        <v>49</v>
      </c>
      <c r="G444" s="12" t="s">
        <v>350</v>
      </c>
      <c r="H444" s="12" t="s">
        <v>282</v>
      </c>
      <c r="I444" s="12" t="s">
        <v>555</v>
      </c>
      <c r="J444" s="12" t="s">
        <v>978</v>
      </c>
      <c r="K444" s="12" t="s">
        <v>492</v>
      </c>
      <c r="L444" s="12" t="s">
        <v>273</v>
      </c>
      <c r="M444" s="12">
        <v>2</v>
      </c>
      <c r="N444" s="12" t="s">
        <v>550</v>
      </c>
      <c r="O444" s="12" t="s">
        <v>342</v>
      </c>
      <c r="P444" s="12" t="s">
        <v>276</v>
      </c>
      <c r="Q444" s="12" t="s">
        <v>356</v>
      </c>
      <c r="R444" s="12" t="s">
        <v>278</v>
      </c>
      <c r="S444" s="12" t="s">
        <v>278</v>
      </c>
      <c r="T444" s="12" t="s">
        <v>279</v>
      </c>
      <c r="U444" s="12" t="s">
        <v>280</v>
      </c>
      <c r="V444" s="12" t="s">
        <v>1524</v>
      </c>
      <c r="W444" s="12" t="s">
        <v>1524</v>
      </c>
      <c r="X444" s="12" t="s">
        <v>557</v>
      </c>
      <c r="Y444" s="12" t="s">
        <v>552</v>
      </c>
      <c r="Z444" s="12" t="s">
        <v>553</v>
      </c>
      <c r="AA444" s="12"/>
      <c r="AB444" s="12"/>
      <c r="AC444" s="15" t="s">
        <v>60</v>
      </c>
      <c r="AD444">
        <v>2</v>
      </c>
      <c r="AE444">
        <v>0</v>
      </c>
      <c r="AF444">
        <v>42</v>
      </c>
      <c r="AG444">
        <v>42</v>
      </c>
      <c r="AH444" t="s">
        <v>1597</v>
      </c>
      <c r="AI444">
        <v>21</v>
      </c>
    </row>
    <row r="445" spans="1:35">
      <c r="A445" t="str">
        <f t="shared" si="6"/>
        <v>130103300110172002</v>
      </c>
      <c r="B445" s="12" t="s">
        <v>546</v>
      </c>
      <c r="C445" s="12" t="s">
        <v>48</v>
      </c>
      <c r="D445" s="12" t="s">
        <v>197</v>
      </c>
      <c r="E445" s="12" t="s">
        <v>268</v>
      </c>
      <c r="F445" s="12" t="s">
        <v>50</v>
      </c>
      <c r="G445" s="12" t="s">
        <v>350</v>
      </c>
      <c r="H445" s="12" t="s">
        <v>282</v>
      </c>
      <c r="I445" s="12" t="s">
        <v>555</v>
      </c>
      <c r="J445" s="12" t="s">
        <v>979</v>
      </c>
      <c r="K445" s="12" t="s">
        <v>492</v>
      </c>
      <c r="L445" s="12" t="s">
        <v>273</v>
      </c>
      <c r="M445" s="12">
        <v>2</v>
      </c>
      <c r="N445" s="12" t="s">
        <v>550</v>
      </c>
      <c r="O445" s="12" t="s">
        <v>342</v>
      </c>
      <c r="P445" s="12" t="s">
        <v>276</v>
      </c>
      <c r="Q445" s="12" t="s">
        <v>356</v>
      </c>
      <c r="R445" s="12" t="s">
        <v>278</v>
      </c>
      <c r="S445" s="12" t="s">
        <v>278</v>
      </c>
      <c r="T445" s="12" t="s">
        <v>279</v>
      </c>
      <c r="U445" s="12" t="s">
        <v>280</v>
      </c>
      <c r="V445" s="12" t="s">
        <v>1524</v>
      </c>
      <c r="W445" s="12" t="s">
        <v>1524</v>
      </c>
      <c r="X445" s="12" t="s">
        <v>559</v>
      </c>
      <c r="Y445" s="12" t="s">
        <v>552</v>
      </c>
      <c r="Z445" s="12" t="s">
        <v>553</v>
      </c>
      <c r="AA445" s="12"/>
      <c r="AB445" s="12"/>
      <c r="AC445" s="15" t="s">
        <v>60</v>
      </c>
      <c r="AD445">
        <v>2</v>
      </c>
      <c r="AE445">
        <v>0</v>
      </c>
      <c r="AF445">
        <v>48</v>
      </c>
      <c r="AG445">
        <v>48</v>
      </c>
      <c r="AH445" t="s">
        <v>1604</v>
      </c>
      <c r="AI445">
        <v>24</v>
      </c>
    </row>
    <row r="446" spans="1:35">
      <c r="A446" t="str">
        <f t="shared" si="6"/>
        <v>130103300110172003</v>
      </c>
      <c r="B446" s="12" t="s">
        <v>546</v>
      </c>
      <c r="C446" s="12" t="s">
        <v>48</v>
      </c>
      <c r="D446" s="12" t="s">
        <v>197</v>
      </c>
      <c r="E446" s="12" t="s">
        <v>268</v>
      </c>
      <c r="F446" s="12" t="s">
        <v>51</v>
      </c>
      <c r="G446" s="12" t="s">
        <v>350</v>
      </c>
      <c r="H446" s="12" t="s">
        <v>282</v>
      </c>
      <c r="I446" s="12" t="s">
        <v>555</v>
      </c>
      <c r="J446" s="12" t="s">
        <v>980</v>
      </c>
      <c r="K446" s="12" t="s">
        <v>492</v>
      </c>
      <c r="L446" s="12" t="s">
        <v>273</v>
      </c>
      <c r="M446" s="12">
        <v>2</v>
      </c>
      <c r="N446" s="12" t="s">
        <v>578</v>
      </c>
      <c r="O446" s="12" t="s">
        <v>342</v>
      </c>
      <c r="P446" s="12" t="s">
        <v>276</v>
      </c>
      <c r="Q446" s="12" t="s">
        <v>356</v>
      </c>
      <c r="R446" s="12" t="s">
        <v>398</v>
      </c>
      <c r="S446" s="12" t="s">
        <v>1403</v>
      </c>
      <c r="T446" s="12" t="s">
        <v>279</v>
      </c>
      <c r="U446" s="12" t="s">
        <v>280</v>
      </c>
      <c r="V446" s="12" t="s">
        <v>1524</v>
      </c>
      <c r="W446" s="12" t="s">
        <v>1524</v>
      </c>
      <c r="X446" s="12" t="s">
        <v>579</v>
      </c>
      <c r="Y446" s="12" t="s">
        <v>552</v>
      </c>
      <c r="Z446" s="12" t="s">
        <v>553</v>
      </c>
      <c r="AA446" s="12"/>
      <c r="AB446" s="12"/>
      <c r="AC446" s="15" t="s">
        <v>60</v>
      </c>
      <c r="AD446">
        <v>2</v>
      </c>
      <c r="AE446">
        <v>0</v>
      </c>
      <c r="AF446">
        <v>17</v>
      </c>
      <c r="AG446">
        <v>17</v>
      </c>
      <c r="AH446" t="s">
        <v>1573</v>
      </c>
      <c r="AI446">
        <v>8.5</v>
      </c>
    </row>
    <row r="447" spans="1:35">
      <c r="A447" t="str">
        <f t="shared" si="6"/>
        <v>130103300110173001</v>
      </c>
      <c r="B447" s="12" t="s">
        <v>546</v>
      </c>
      <c r="C447" s="12" t="s">
        <v>48</v>
      </c>
      <c r="D447" s="12" t="s">
        <v>172</v>
      </c>
      <c r="E447" s="12" t="s">
        <v>268</v>
      </c>
      <c r="F447" s="12" t="s">
        <v>52</v>
      </c>
      <c r="G447" s="12" t="s">
        <v>350</v>
      </c>
      <c r="H447" s="12" t="s">
        <v>282</v>
      </c>
      <c r="I447" s="12" t="s">
        <v>555</v>
      </c>
      <c r="J447" s="12" t="s">
        <v>981</v>
      </c>
      <c r="K447" s="12" t="s">
        <v>492</v>
      </c>
      <c r="L447" s="12" t="s">
        <v>273</v>
      </c>
      <c r="M447" s="12">
        <v>1</v>
      </c>
      <c r="N447" s="12" t="s">
        <v>550</v>
      </c>
      <c r="O447" s="12" t="s">
        <v>342</v>
      </c>
      <c r="P447" s="12" t="s">
        <v>276</v>
      </c>
      <c r="Q447" s="12" t="s">
        <v>356</v>
      </c>
      <c r="R447" s="12" t="s">
        <v>278</v>
      </c>
      <c r="S447" s="12" t="s">
        <v>278</v>
      </c>
      <c r="T447" s="12" t="s">
        <v>279</v>
      </c>
      <c r="U447" s="12" t="s">
        <v>280</v>
      </c>
      <c r="V447" s="12" t="s">
        <v>1525</v>
      </c>
      <c r="W447" s="12" t="s">
        <v>1525</v>
      </c>
      <c r="X447" s="12" t="s">
        <v>613</v>
      </c>
      <c r="Y447" s="12" t="s">
        <v>552</v>
      </c>
      <c r="Z447" s="12" t="s">
        <v>553</v>
      </c>
      <c r="AA447" s="12"/>
      <c r="AB447" s="12"/>
      <c r="AC447" s="15" t="s">
        <v>60</v>
      </c>
      <c r="AD447">
        <v>1</v>
      </c>
      <c r="AE447">
        <v>0</v>
      </c>
      <c r="AF447">
        <v>46</v>
      </c>
      <c r="AG447">
        <v>46</v>
      </c>
      <c r="AH447" t="s">
        <v>1596</v>
      </c>
      <c r="AI447">
        <v>46</v>
      </c>
    </row>
    <row r="448" spans="1:35">
      <c r="A448" t="str">
        <f t="shared" si="6"/>
        <v>130103300110178001</v>
      </c>
      <c r="B448" s="12" t="s">
        <v>546</v>
      </c>
      <c r="C448" s="12" t="s">
        <v>48</v>
      </c>
      <c r="D448" s="12" t="s">
        <v>136</v>
      </c>
      <c r="E448" s="12" t="s">
        <v>268</v>
      </c>
      <c r="F448" s="12" t="s">
        <v>49</v>
      </c>
      <c r="G448" s="12" t="s">
        <v>350</v>
      </c>
      <c r="H448" s="12" t="s">
        <v>282</v>
      </c>
      <c r="I448" s="12" t="s">
        <v>555</v>
      </c>
      <c r="J448" s="12" t="s">
        <v>982</v>
      </c>
      <c r="K448" s="12" t="s">
        <v>492</v>
      </c>
      <c r="L448" s="12" t="s">
        <v>273</v>
      </c>
      <c r="M448" s="12">
        <v>2</v>
      </c>
      <c r="N448" s="12" t="s">
        <v>550</v>
      </c>
      <c r="O448" s="12" t="s">
        <v>342</v>
      </c>
      <c r="P448" s="12" t="s">
        <v>276</v>
      </c>
      <c r="Q448" s="12" t="s">
        <v>356</v>
      </c>
      <c r="R448" s="12" t="s">
        <v>278</v>
      </c>
      <c r="S448" s="12" t="s">
        <v>278</v>
      </c>
      <c r="T448" s="12" t="s">
        <v>279</v>
      </c>
      <c r="U448" s="12" t="s">
        <v>280</v>
      </c>
      <c r="V448" s="12" t="s">
        <v>1526</v>
      </c>
      <c r="W448" s="12" t="s">
        <v>1526</v>
      </c>
      <c r="X448" s="12" t="s">
        <v>640</v>
      </c>
      <c r="Y448" s="12" t="s">
        <v>552</v>
      </c>
      <c r="Z448" s="12" t="s">
        <v>553</v>
      </c>
      <c r="AA448" s="12"/>
      <c r="AB448" s="12"/>
      <c r="AC448" s="15" t="s">
        <v>61</v>
      </c>
      <c r="AD448">
        <v>2</v>
      </c>
      <c r="AE448">
        <v>25</v>
      </c>
      <c r="AF448">
        <v>177</v>
      </c>
      <c r="AG448">
        <v>202</v>
      </c>
      <c r="AH448" t="s">
        <v>1637</v>
      </c>
      <c r="AI448">
        <v>88.5</v>
      </c>
    </row>
    <row r="449" spans="1:35">
      <c r="A449" t="str">
        <f t="shared" si="6"/>
        <v>130103300110178002</v>
      </c>
      <c r="B449" s="12" t="s">
        <v>546</v>
      </c>
      <c r="C449" s="12" t="s">
        <v>48</v>
      </c>
      <c r="D449" s="12" t="s">
        <v>136</v>
      </c>
      <c r="E449" s="12" t="s">
        <v>268</v>
      </c>
      <c r="F449" s="12" t="s">
        <v>50</v>
      </c>
      <c r="G449" s="12" t="s">
        <v>350</v>
      </c>
      <c r="H449" s="12" t="s">
        <v>282</v>
      </c>
      <c r="I449" s="12" t="s">
        <v>555</v>
      </c>
      <c r="J449" s="12" t="s">
        <v>983</v>
      </c>
      <c r="K449" s="12" t="s">
        <v>492</v>
      </c>
      <c r="L449" s="12" t="s">
        <v>273</v>
      </c>
      <c r="M449" s="12">
        <v>2</v>
      </c>
      <c r="N449" s="12" t="s">
        <v>550</v>
      </c>
      <c r="O449" s="12" t="s">
        <v>342</v>
      </c>
      <c r="P449" s="12" t="s">
        <v>276</v>
      </c>
      <c r="Q449" s="12" t="s">
        <v>356</v>
      </c>
      <c r="R449" s="12" t="s">
        <v>278</v>
      </c>
      <c r="S449" s="12" t="s">
        <v>278</v>
      </c>
      <c r="T449" s="12" t="s">
        <v>279</v>
      </c>
      <c r="U449" s="12" t="s">
        <v>280</v>
      </c>
      <c r="V449" s="12" t="s">
        <v>1526</v>
      </c>
      <c r="W449" s="12" t="s">
        <v>1526</v>
      </c>
      <c r="X449" s="12" t="s">
        <v>642</v>
      </c>
      <c r="Y449" s="12" t="s">
        <v>552</v>
      </c>
      <c r="Z449" s="12" t="s">
        <v>553</v>
      </c>
      <c r="AA449" s="12"/>
      <c r="AB449" s="12"/>
      <c r="AC449" s="15" t="s">
        <v>61</v>
      </c>
      <c r="AD449">
        <v>2</v>
      </c>
      <c r="AE449">
        <v>32</v>
      </c>
      <c r="AF449">
        <v>285</v>
      </c>
      <c r="AG449">
        <v>317</v>
      </c>
      <c r="AH449" t="s">
        <v>1730</v>
      </c>
      <c r="AI449">
        <v>142.5</v>
      </c>
    </row>
    <row r="450" spans="1:35">
      <c r="A450" t="str">
        <f t="shared" si="6"/>
        <v>130103300110178003</v>
      </c>
      <c r="B450" s="12" t="s">
        <v>546</v>
      </c>
      <c r="C450" s="12" t="s">
        <v>48</v>
      </c>
      <c r="D450" s="12" t="s">
        <v>136</v>
      </c>
      <c r="E450" s="12" t="s">
        <v>268</v>
      </c>
      <c r="F450" s="12" t="s">
        <v>51</v>
      </c>
      <c r="G450" s="12" t="s">
        <v>350</v>
      </c>
      <c r="H450" s="12" t="s">
        <v>282</v>
      </c>
      <c r="I450" s="12" t="s">
        <v>548</v>
      </c>
      <c r="J450" s="12" t="s">
        <v>984</v>
      </c>
      <c r="K450" s="12" t="s">
        <v>492</v>
      </c>
      <c r="L450" s="12" t="s">
        <v>273</v>
      </c>
      <c r="M450" s="12">
        <v>2</v>
      </c>
      <c r="N450" s="12" t="s">
        <v>550</v>
      </c>
      <c r="O450" s="12" t="s">
        <v>342</v>
      </c>
      <c r="P450" s="12" t="s">
        <v>276</v>
      </c>
      <c r="Q450" s="12" t="s">
        <v>356</v>
      </c>
      <c r="R450" s="12" t="s">
        <v>278</v>
      </c>
      <c r="S450" s="12" t="s">
        <v>278</v>
      </c>
      <c r="T450" s="12" t="s">
        <v>279</v>
      </c>
      <c r="U450" s="12" t="s">
        <v>280</v>
      </c>
      <c r="V450" s="12" t="s">
        <v>1526</v>
      </c>
      <c r="W450" s="12" t="s">
        <v>1526</v>
      </c>
      <c r="X450" s="12" t="s">
        <v>650</v>
      </c>
      <c r="Y450" s="12" t="s">
        <v>552</v>
      </c>
      <c r="Z450" s="12" t="s">
        <v>553</v>
      </c>
      <c r="AA450" s="12"/>
      <c r="AB450" s="12"/>
      <c r="AC450" s="15" t="s">
        <v>61</v>
      </c>
      <c r="AD450">
        <v>2</v>
      </c>
      <c r="AE450">
        <v>5</v>
      </c>
      <c r="AF450">
        <v>81</v>
      </c>
      <c r="AG450">
        <v>86</v>
      </c>
      <c r="AH450" t="s">
        <v>1572</v>
      </c>
      <c r="AI450">
        <v>40.5</v>
      </c>
    </row>
    <row r="451" spans="1:35">
      <c r="A451" t="str">
        <f t="shared" ref="A451:A514" si="7">B451&amp;J451</f>
        <v>130103300110179001</v>
      </c>
      <c r="B451" s="12" t="s">
        <v>546</v>
      </c>
      <c r="C451" s="12" t="s">
        <v>48</v>
      </c>
      <c r="D451" s="12" t="s">
        <v>102</v>
      </c>
      <c r="E451" s="12" t="s">
        <v>268</v>
      </c>
      <c r="F451" s="12" t="s">
        <v>52</v>
      </c>
      <c r="G451" s="12" t="s">
        <v>350</v>
      </c>
      <c r="H451" s="12" t="s">
        <v>282</v>
      </c>
      <c r="I451" s="12" t="s">
        <v>555</v>
      </c>
      <c r="J451" s="12" t="s">
        <v>985</v>
      </c>
      <c r="K451" s="12" t="s">
        <v>492</v>
      </c>
      <c r="L451" s="12" t="s">
        <v>273</v>
      </c>
      <c r="M451" s="12">
        <v>3</v>
      </c>
      <c r="N451" s="12" t="s">
        <v>578</v>
      </c>
      <c r="O451" s="12" t="s">
        <v>342</v>
      </c>
      <c r="P451" s="12" t="s">
        <v>276</v>
      </c>
      <c r="Q451" s="12" t="s">
        <v>356</v>
      </c>
      <c r="R451" s="12" t="s">
        <v>398</v>
      </c>
      <c r="S451" s="12" t="s">
        <v>1403</v>
      </c>
      <c r="T451" s="12" t="s">
        <v>279</v>
      </c>
      <c r="U451" s="12" t="s">
        <v>280</v>
      </c>
      <c r="V451" s="12" t="s">
        <v>1527</v>
      </c>
      <c r="W451" s="12" t="s">
        <v>1527</v>
      </c>
      <c r="X451" s="12" t="s">
        <v>579</v>
      </c>
      <c r="Y451" s="12" t="s">
        <v>552</v>
      </c>
      <c r="Z451" s="12" t="s">
        <v>553</v>
      </c>
      <c r="AA451" s="12"/>
      <c r="AB451" s="12"/>
      <c r="AC451" s="15" t="s">
        <v>61</v>
      </c>
      <c r="AD451">
        <v>3</v>
      </c>
      <c r="AE451">
        <v>1</v>
      </c>
      <c r="AF451">
        <v>31</v>
      </c>
      <c r="AG451">
        <v>32</v>
      </c>
      <c r="AH451" t="s">
        <v>1568</v>
      </c>
      <c r="AI451">
        <v>10.333333333333334</v>
      </c>
    </row>
    <row r="452" spans="1:35">
      <c r="A452" t="str">
        <f t="shared" si="7"/>
        <v>130103300110180001</v>
      </c>
      <c r="B452" s="12" t="s">
        <v>546</v>
      </c>
      <c r="C452" s="12" t="s">
        <v>48</v>
      </c>
      <c r="D452" s="12" t="s">
        <v>198</v>
      </c>
      <c r="E452" s="12" t="s">
        <v>268</v>
      </c>
      <c r="F452" s="12" t="s">
        <v>49</v>
      </c>
      <c r="G452" s="12" t="s">
        <v>350</v>
      </c>
      <c r="H452" s="12" t="s">
        <v>282</v>
      </c>
      <c r="I452" s="12" t="s">
        <v>555</v>
      </c>
      <c r="J452" s="12" t="s">
        <v>986</v>
      </c>
      <c r="K452" s="12" t="s">
        <v>492</v>
      </c>
      <c r="L452" s="12" t="s">
        <v>273</v>
      </c>
      <c r="M452" s="12">
        <v>2</v>
      </c>
      <c r="N452" s="12" t="s">
        <v>550</v>
      </c>
      <c r="O452" s="12" t="s">
        <v>342</v>
      </c>
      <c r="P452" s="12" t="s">
        <v>276</v>
      </c>
      <c r="Q452" s="12" t="s">
        <v>356</v>
      </c>
      <c r="R452" s="12" t="s">
        <v>278</v>
      </c>
      <c r="S452" s="12" t="s">
        <v>278</v>
      </c>
      <c r="T452" s="12" t="s">
        <v>279</v>
      </c>
      <c r="U452" s="12" t="s">
        <v>280</v>
      </c>
      <c r="V452" s="12" t="s">
        <v>1528</v>
      </c>
      <c r="W452" s="12" t="s">
        <v>1528</v>
      </c>
      <c r="X452" s="12" t="s">
        <v>557</v>
      </c>
      <c r="Y452" s="12" t="s">
        <v>552</v>
      </c>
      <c r="Z452" s="12" t="s">
        <v>553</v>
      </c>
      <c r="AA452" s="12"/>
      <c r="AB452" s="12"/>
      <c r="AC452" s="15" t="s">
        <v>61</v>
      </c>
      <c r="AD452">
        <v>2</v>
      </c>
      <c r="AE452">
        <v>16</v>
      </c>
      <c r="AF452">
        <v>61</v>
      </c>
      <c r="AG452">
        <v>77</v>
      </c>
      <c r="AH452" t="s">
        <v>1606</v>
      </c>
      <c r="AI452">
        <v>30.5</v>
      </c>
    </row>
    <row r="453" spans="1:35">
      <c r="A453" t="str">
        <f t="shared" si="7"/>
        <v>130103300110180002</v>
      </c>
      <c r="B453" s="12" t="s">
        <v>546</v>
      </c>
      <c r="C453" s="12" t="s">
        <v>48</v>
      </c>
      <c r="D453" s="12" t="s">
        <v>198</v>
      </c>
      <c r="E453" s="12" t="s">
        <v>268</v>
      </c>
      <c r="F453" s="12" t="s">
        <v>50</v>
      </c>
      <c r="G453" s="12" t="s">
        <v>350</v>
      </c>
      <c r="H453" s="12" t="s">
        <v>282</v>
      </c>
      <c r="I453" s="12" t="s">
        <v>555</v>
      </c>
      <c r="J453" s="12" t="s">
        <v>987</v>
      </c>
      <c r="K453" s="12" t="s">
        <v>492</v>
      </c>
      <c r="L453" s="12" t="s">
        <v>273</v>
      </c>
      <c r="M453" s="12">
        <v>2</v>
      </c>
      <c r="N453" s="12" t="s">
        <v>550</v>
      </c>
      <c r="O453" s="12" t="s">
        <v>342</v>
      </c>
      <c r="P453" s="12" t="s">
        <v>276</v>
      </c>
      <c r="Q453" s="12" t="s">
        <v>356</v>
      </c>
      <c r="R453" s="12" t="s">
        <v>278</v>
      </c>
      <c r="S453" s="12" t="s">
        <v>278</v>
      </c>
      <c r="T453" s="12" t="s">
        <v>279</v>
      </c>
      <c r="U453" s="12" t="s">
        <v>280</v>
      </c>
      <c r="V453" s="12" t="s">
        <v>1528</v>
      </c>
      <c r="W453" s="12" t="s">
        <v>1528</v>
      </c>
      <c r="X453" s="12" t="s">
        <v>559</v>
      </c>
      <c r="Y453" s="12" t="s">
        <v>552</v>
      </c>
      <c r="Z453" s="12" t="s">
        <v>553</v>
      </c>
      <c r="AA453" s="12"/>
      <c r="AB453" s="12"/>
      <c r="AC453" s="15" t="s">
        <v>61</v>
      </c>
      <c r="AD453">
        <v>2</v>
      </c>
      <c r="AE453">
        <v>5</v>
      </c>
      <c r="AF453">
        <v>84</v>
      </c>
      <c r="AG453">
        <v>89</v>
      </c>
      <c r="AH453" t="s">
        <v>1565</v>
      </c>
      <c r="AI453">
        <v>42</v>
      </c>
    </row>
    <row r="454" spans="1:35">
      <c r="A454" t="str">
        <f t="shared" si="7"/>
        <v>130103300110181001</v>
      </c>
      <c r="B454" s="12" t="s">
        <v>546</v>
      </c>
      <c r="C454" s="12" t="s">
        <v>48</v>
      </c>
      <c r="D454" s="12" t="s">
        <v>149</v>
      </c>
      <c r="E454" s="12" t="s">
        <v>268</v>
      </c>
      <c r="F454" s="12" t="s">
        <v>49</v>
      </c>
      <c r="G454" s="12" t="s">
        <v>350</v>
      </c>
      <c r="H454" s="12" t="s">
        <v>282</v>
      </c>
      <c r="I454" s="12" t="s">
        <v>555</v>
      </c>
      <c r="J454" s="12" t="s">
        <v>988</v>
      </c>
      <c r="K454" s="12" t="s">
        <v>492</v>
      </c>
      <c r="L454" s="12" t="s">
        <v>273</v>
      </c>
      <c r="M454" s="12">
        <v>2</v>
      </c>
      <c r="N454" s="12" t="s">
        <v>550</v>
      </c>
      <c r="O454" s="12" t="s">
        <v>342</v>
      </c>
      <c r="P454" s="12" t="s">
        <v>276</v>
      </c>
      <c r="Q454" s="12" t="s">
        <v>356</v>
      </c>
      <c r="R454" s="12" t="s">
        <v>278</v>
      </c>
      <c r="S454" s="12" t="s">
        <v>278</v>
      </c>
      <c r="T454" s="12" t="s">
        <v>279</v>
      </c>
      <c r="U454" s="12" t="s">
        <v>280</v>
      </c>
      <c r="V454" s="12" t="s">
        <v>1529</v>
      </c>
      <c r="W454" s="12" t="s">
        <v>1529</v>
      </c>
      <c r="X454" s="12" t="s">
        <v>595</v>
      </c>
      <c r="Y454" s="12" t="s">
        <v>552</v>
      </c>
      <c r="Z454" s="12" t="s">
        <v>553</v>
      </c>
      <c r="AA454" s="12"/>
      <c r="AB454" s="12"/>
      <c r="AC454" s="15" t="s">
        <v>61</v>
      </c>
      <c r="AD454">
        <v>2</v>
      </c>
      <c r="AE454">
        <v>40</v>
      </c>
      <c r="AF454">
        <v>616</v>
      </c>
      <c r="AG454">
        <v>656</v>
      </c>
      <c r="AH454" t="s">
        <v>1739</v>
      </c>
      <c r="AI454">
        <v>308</v>
      </c>
    </row>
    <row r="455" spans="1:35">
      <c r="A455" t="str">
        <f t="shared" si="7"/>
        <v>130103300110181002</v>
      </c>
      <c r="B455" s="12" t="s">
        <v>546</v>
      </c>
      <c r="C455" s="12" t="s">
        <v>48</v>
      </c>
      <c r="D455" s="12" t="s">
        <v>149</v>
      </c>
      <c r="E455" s="12" t="s">
        <v>268</v>
      </c>
      <c r="F455" s="12" t="s">
        <v>50</v>
      </c>
      <c r="G455" s="12" t="s">
        <v>350</v>
      </c>
      <c r="H455" s="12" t="s">
        <v>282</v>
      </c>
      <c r="I455" s="12" t="s">
        <v>555</v>
      </c>
      <c r="J455" s="12" t="s">
        <v>989</v>
      </c>
      <c r="K455" s="12" t="s">
        <v>492</v>
      </c>
      <c r="L455" s="12" t="s">
        <v>273</v>
      </c>
      <c r="M455" s="12">
        <v>2</v>
      </c>
      <c r="N455" s="12" t="s">
        <v>550</v>
      </c>
      <c r="O455" s="12" t="s">
        <v>342</v>
      </c>
      <c r="P455" s="12" t="s">
        <v>276</v>
      </c>
      <c r="Q455" s="12" t="s">
        <v>356</v>
      </c>
      <c r="R455" s="12" t="s">
        <v>278</v>
      </c>
      <c r="S455" s="12" t="s">
        <v>278</v>
      </c>
      <c r="T455" s="12" t="s">
        <v>279</v>
      </c>
      <c r="U455" s="12" t="s">
        <v>280</v>
      </c>
      <c r="V455" s="12" t="s">
        <v>1529</v>
      </c>
      <c r="W455" s="12" t="s">
        <v>1529</v>
      </c>
      <c r="X455" s="12" t="s">
        <v>597</v>
      </c>
      <c r="Y455" s="12" t="s">
        <v>552</v>
      </c>
      <c r="Z455" s="12" t="s">
        <v>553</v>
      </c>
      <c r="AA455" s="12"/>
      <c r="AB455" s="12"/>
      <c r="AC455" s="15" t="s">
        <v>61</v>
      </c>
      <c r="AD455">
        <v>2</v>
      </c>
      <c r="AE455">
        <v>62</v>
      </c>
      <c r="AF455">
        <v>708</v>
      </c>
      <c r="AG455">
        <v>770</v>
      </c>
      <c r="AH455" t="s">
        <v>1740</v>
      </c>
      <c r="AI455">
        <v>354</v>
      </c>
    </row>
    <row r="456" spans="1:35">
      <c r="A456" t="str">
        <f t="shared" si="7"/>
        <v>130103300110181003</v>
      </c>
      <c r="B456" s="12" t="s">
        <v>546</v>
      </c>
      <c r="C456" s="12" t="s">
        <v>48</v>
      </c>
      <c r="D456" s="12" t="s">
        <v>149</v>
      </c>
      <c r="E456" s="12" t="s">
        <v>268</v>
      </c>
      <c r="F456" s="12" t="s">
        <v>51</v>
      </c>
      <c r="G456" s="12" t="s">
        <v>350</v>
      </c>
      <c r="H456" s="12" t="s">
        <v>282</v>
      </c>
      <c r="I456" s="12" t="s">
        <v>548</v>
      </c>
      <c r="J456" s="12" t="s">
        <v>990</v>
      </c>
      <c r="K456" s="12" t="s">
        <v>492</v>
      </c>
      <c r="L456" s="12" t="s">
        <v>273</v>
      </c>
      <c r="M456" s="12">
        <v>2</v>
      </c>
      <c r="N456" s="12" t="s">
        <v>550</v>
      </c>
      <c r="O456" s="12" t="s">
        <v>342</v>
      </c>
      <c r="P456" s="12" t="s">
        <v>276</v>
      </c>
      <c r="Q456" s="12" t="s">
        <v>356</v>
      </c>
      <c r="R456" s="12" t="s">
        <v>278</v>
      </c>
      <c r="S456" s="12" t="s">
        <v>278</v>
      </c>
      <c r="T456" s="12" t="s">
        <v>279</v>
      </c>
      <c r="U456" s="12" t="s">
        <v>280</v>
      </c>
      <c r="V456" s="12" t="s">
        <v>1529</v>
      </c>
      <c r="W456" s="12" t="s">
        <v>1529</v>
      </c>
      <c r="X456" s="12" t="s">
        <v>650</v>
      </c>
      <c r="Y456" s="12" t="s">
        <v>552</v>
      </c>
      <c r="Z456" s="12" t="s">
        <v>553</v>
      </c>
      <c r="AA456" s="12"/>
      <c r="AB456" s="12"/>
      <c r="AC456" s="15" t="s">
        <v>61</v>
      </c>
      <c r="AD456">
        <v>2</v>
      </c>
      <c r="AE456">
        <v>13</v>
      </c>
      <c r="AF456">
        <v>132</v>
      </c>
      <c r="AG456">
        <v>145</v>
      </c>
      <c r="AH456" t="s">
        <v>1619</v>
      </c>
      <c r="AI456">
        <v>66</v>
      </c>
    </row>
    <row r="457" spans="1:35">
      <c r="A457" t="str">
        <f t="shared" si="7"/>
        <v>130103300110182001</v>
      </c>
      <c r="B457" s="12" t="s">
        <v>546</v>
      </c>
      <c r="C457" s="12" t="s">
        <v>48</v>
      </c>
      <c r="D457" s="12" t="s">
        <v>219</v>
      </c>
      <c r="E457" s="12" t="s">
        <v>268</v>
      </c>
      <c r="F457" s="12" t="s">
        <v>52</v>
      </c>
      <c r="G457" s="12" t="s">
        <v>350</v>
      </c>
      <c r="H457" s="12" t="s">
        <v>282</v>
      </c>
      <c r="I457" s="12" t="s">
        <v>548</v>
      </c>
      <c r="J457" s="12" t="s">
        <v>991</v>
      </c>
      <c r="K457" s="12" t="s">
        <v>492</v>
      </c>
      <c r="L457" s="12" t="s">
        <v>273</v>
      </c>
      <c r="M457" s="12">
        <v>2</v>
      </c>
      <c r="N457" s="12" t="s">
        <v>550</v>
      </c>
      <c r="O457" s="12" t="s">
        <v>342</v>
      </c>
      <c r="P457" s="12" t="s">
        <v>276</v>
      </c>
      <c r="Q457" s="12" t="s">
        <v>356</v>
      </c>
      <c r="R457" s="12" t="s">
        <v>278</v>
      </c>
      <c r="S457" s="12" t="s">
        <v>278</v>
      </c>
      <c r="T457" s="12" t="s">
        <v>279</v>
      </c>
      <c r="U457" s="12" t="s">
        <v>280</v>
      </c>
      <c r="V457" s="12" t="s">
        <v>1530</v>
      </c>
      <c r="W457" s="12" t="s">
        <v>1530</v>
      </c>
      <c r="X457" s="12" t="s">
        <v>650</v>
      </c>
      <c r="Y457" s="12" t="s">
        <v>552</v>
      </c>
      <c r="Z457" s="12" t="s">
        <v>553</v>
      </c>
      <c r="AA457" s="12"/>
      <c r="AB457" s="12"/>
      <c r="AC457" s="15" t="s">
        <v>61</v>
      </c>
      <c r="AD457">
        <v>2</v>
      </c>
      <c r="AE457">
        <v>4</v>
      </c>
      <c r="AF457">
        <v>49</v>
      </c>
      <c r="AG457">
        <v>53</v>
      </c>
      <c r="AH457" t="s">
        <v>1587</v>
      </c>
      <c r="AI457">
        <v>24.5</v>
      </c>
    </row>
    <row r="458" spans="1:35">
      <c r="A458" t="str">
        <f t="shared" si="7"/>
        <v>130103300110183001</v>
      </c>
      <c r="B458" s="12" t="s">
        <v>546</v>
      </c>
      <c r="C458" s="12" t="s">
        <v>48</v>
      </c>
      <c r="D458" s="12" t="s">
        <v>199</v>
      </c>
      <c r="E458" s="12" t="s">
        <v>268</v>
      </c>
      <c r="F458" s="12" t="s">
        <v>49</v>
      </c>
      <c r="G458" s="12" t="s">
        <v>350</v>
      </c>
      <c r="H458" s="12" t="s">
        <v>282</v>
      </c>
      <c r="I458" s="12" t="s">
        <v>555</v>
      </c>
      <c r="J458" s="12" t="s">
        <v>992</v>
      </c>
      <c r="K458" s="12" t="s">
        <v>492</v>
      </c>
      <c r="L458" s="12" t="s">
        <v>273</v>
      </c>
      <c r="M458" s="12">
        <v>2</v>
      </c>
      <c r="N458" s="12" t="s">
        <v>550</v>
      </c>
      <c r="O458" s="12" t="s">
        <v>342</v>
      </c>
      <c r="P458" s="12" t="s">
        <v>276</v>
      </c>
      <c r="Q458" s="12" t="s">
        <v>356</v>
      </c>
      <c r="R458" s="12" t="s">
        <v>278</v>
      </c>
      <c r="S458" s="12" t="s">
        <v>278</v>
      </c>
      <c r="T458" s="12" t="s">
        <v>279</v>
      </c>
      <c r="U458" s="12" t="s">
        <v>280</v>
      </c>
      <c r="V458" s="12" t="s">
        <v>1531</v>
      </c>
      <c r="W458" s="12" t="s">
        <v>1531</v>
      </c>
      <c r="X458" s="12" t="s">
        <v>557</v>
      </c>
      <c r="Y458" s="12" t="s">
        <v>552</v>
      </c>
      <c r="Z458" s="12" t="s">
        <v>553</v>
      </c>
      <c r="AA458" s="12"/>
      <c r="AB458" s="12"/>
      <c r="AC458" s="15" t="s">
        <v>61</v>
      </c>
      <c r="AD458">
        <v>2</v>
      </c>
      <c r="AE458">
        <v>7</v>
      </c>
      <c r="AF458">
        <v>33</v>
      </c>
      <c r="AG458">
        <v>40</v>
      </c>
      <c r="AH458" t="s">
        <v>1581</v>
      </c>
      <c r="AI458">
        <v>16.5</v>
      </c>
    </row>
    <row r="459" spans="1:35">
      <c r="A459" t="str">
        <f t="shared" si="7"/>
        <v>130103300110183002</v>
      </c>
      <c r="B459" s="12" t="s">
        <v>546</v>
      </c>
      <c r="C459" s="12" t="s">
        <v>48</v>
      </c>
      <c r="D459" s="12" t="s">
        <v>199</v>
      </c>
      <c r="E459" s="12" t="s">
        <v>268</v>
      </c>
      <c r="F459" s="12" t="s">
        <v>50</v>
      </c>
      <c r="G459" s="12" t="s">
        <v>350</v>
      </c>
      <c r="H459" s="12" t="s">
        <v>282</v>
      </c>
      <c r="I459" s="12" t="s">
        <v>555</v>
      </c>
      <c r="J459" s="12" t="s">
        <v>993</v>
      </c>
      <c r="K459" s="12" t="s">
        <v>492</v>
      </c>
      <c r="L459" s="12" t="s">
        <v>273</v>
      </c>
      <c r="M459" s="12">
        <v>2</v>
      </c>
      <c r="N459" s="12" t="s">
        <v>550</v>
      </c>
      <c r="O459" s="12" t="s">
        <v>342</v>
      </c>
      <c r="P459" s="12" t="s">
        <v>276</v>
      </c>
      <c r="Q459" s="12" t="s">
        <v>356</v>
      </c>
      <c r="R459" s="12" t="s">
        <v>278</v>
      </c>
      <c r="S459" s="12" t="s">
        <v>278</v>
      </c>
      <c r="T459" s="12" t="s">
        <v>279</v>
      </c>
      <c r="U459" s="12" t="s">
        <v>280</v>
      </c>
      <c r="V459" s="12" t="s">
        <v>1531</v>
      </c>
      <c r="W459" s="12" t="s">
        <v>1531</v>
      </c>
      <c r="X459" s="12" t="s">
        <v>559</v>
      </c>
      <c r="Y459" s="12" t="s">
        <v>552</v>
      </c>
      <c r="Z459" s="12" t="s">
        <v>553</v>
      </c>
      <c r="AA459" s="12"/>
      <c r="AB459" s="12"/>
      <c r="AC459" s="15" t="s">
        <v>61</v>
      </c>
      <c r="AD459">
        <v>2</v>
      </c>
      <c r="AE459">
        <v>6</v>
      </c>
      <c r="AF459">
        <v>38</v>
      </c>
      <c r="AG459">
        <v>44</v>
      </c>
      <c r="AH459" t="s">
        <v>1567</v>
      </c>
      <c r="AI459">
        <v>19</v>
      </c>
    </row>
    <row r="460" spans="1:35">
      <c r="A460" t="str">
        <f t="shared" si="7"/>
        <v>130103300110183003</v>
      </c>
      <c r="B460" s="12" t="s">
        <v>546</v>
      </c>
      <c r="C460" s="12" t="s">
        <v>48</v>
      </c>
      <c r="D460" s="12" t="s">
        <v>199</v>
      </c>
      <c r="E460" s="12" t="s">
        <v>268</v>
      </c>
      <c r="F460" s="12" t="s">
        <v>51</v>
      </c>
      <c r="G460" s="12" t="s">
        <v>350</v>
      </c>
      <c r="H460" s="12" t="s">
        <v>282</v>
      </c>
      <c r="I460" s="12" t="s">
        <v>555</v>
      </c>
      <c r="J460" s="12" t="s">
        <v>994</v>
      </c>
      <c r="K460" s="12" t="s">
        <v>492</v>
      </c>
      <c r="L460" s="12" t="s">
        <v>273</v>
      </c>
      <c r="M460" s="12">
        <v>2</v>
      </c>
      <c r="N460" s="12" t="s">
        <v>550</v>
      </c>
      <c r="O460" s="12" t="s">
        <v>342</v>
      </c>
      <c r="P460" s="12" t="s">
        <v>276</v>
      </c>
      <c r="Q460" s="12" t="s">
        <v>356</v>
      </c>
      <c r="R460" s="12" t="s">
        <v>278</v>
      </c>
      <c r="S460" s="12" t="s">
        <v>278</v>
      </c>
      <c r="T460" s="12" t="s">
        <v>279</v>
      </c>
      <c r="U460" s="12" t="s">
        <v>280</v>
      </c>
      <c r="V460" s="12" t="s">
        <v>1531</v>
      </c>
      <c r="W460" s="12" t="s">
        <v>1531</v>
      </c>
      <c r="X460" s="12" t="s">
        <v>579</v>
      </c>
      <c r="Y460" s="12" t="s">
        <v>552</v>
      </c>
      <c r="Z460" s="12" t="s">
        <v>553</v>
      </c>
      <c r="AA460" s="12"/>
      <c r="AB460" s="12"/>
      <c r="AC460" s="15" t="s">
        <v>61</v>
      </c>
      <c r="AD460">
        <v>2</v>
      </c>
      <c r="AE460">
        <v>20</v>
      </c>
      <c r="AF460">
        <v>473</v>
      </c>
      <c r="AG460">
        <v>493</v>
      </c>
      <c r="AH460" t="s">
        <v>1741</v>
      </c>
      <c r="AI460">
        <v>236.5</v>
      </c>
    </row>
    <row r="461" spans="1:35">
      <c r="A461" t="str">
        <f t="shared" si="7"/>
        <v>130103300110184001</v>
      </c>
      <c r="B461" s="12" t="s">
        <v>546</v>
      </c>
      <c r="C461" s="12" t="s">
        <v>48</v>
      </c>
      <c r="D461" s="12" t="s">
        <v>200</v>
      </c>
      <c r="E461" s="12" t="s">
        <v>268</v>
      </c>
      <c r="F461" s="12" t="s">
        <v>52</v>
      </c>
      <c r="G461" s="12" t="s">
        <v>350</v>
      </c>
      <c r="H461" s="12" t="s">
        <v>282</v>
      </c>
      <c r="I461" s="12" t="s">
        <v>548</v>
      </c>
      <c r="J461" s="12" t="s">
        <v>995</v>
      </c>
      <c r="K461" s="12" t="s">
        <v>492</v>
      </c>
      <c r="L461" s="12" t="s">
        <v>273</v>
      </c>
      <c r="M461" s="12">
        <v>2</v>
      </c>
      <c r="N461" s="12" t="s">
        <v>550</v>
      </c>
      <c r="O461" s="12" t="s">
        <v>342</v>
      </c>
      <c r="P461" s="12" t="s">
        <v>276</v>
      </c>
      <c r="Q461" s="12" t="s">
        <v>356</v>
      </c>
      <c r="R461" s="12" t="s">
        <v>278</v>
      </c>
      <c r="S461" s="12" t="s">
        <v>278</v>
      </c>
      <c r="T461" s="12" t="s">
        <v>279</v>
      </c>
      <c r="U461" s="12" t="s">
        <v>280</v>
      </c>
      <c r="V461" s="12" t="s">
        <v>1532</v>
      </c>
      <c r="W461" s="12" t="s">
        <v>1532</v>
      </c>
      <c r="X461" s="12" t="s">
        <v>650</v>
      </c>
      <c r="Y461" s="12" t="s">
        <v>552</v>
      </c>
      <c r="Z461" s="12" t="s">
        <v>553</v>
      </c>
      <c r="AA461" s="12"/>
      <c r="AB461" s="12"/>
      <c r="AC461" s="15" t="s">
        <v>61</v>
      </c>
      <c r="AD461">
        <v>2</v>
      </c>
      <c r="AE461">
        <v>5</v>
      </c>
      <c r="AF461">
        <v>50</v>
      </c>
      <c r="AG461">
        <v>55</v>
      </c>
      <c r="AH461" t="s">
        <v>1587</v>
      </c>
      <c r="AI461">
        <v>25</v>
      </c>
    </row>
    <row r="462" spans="1:35">
      <c r="A462" t="str">
        <f t="shared" si="7"/>
        <v>130103300110185001</v>
      </c>
      <c r="B462" s="12" t="s">
        <v>546</v>
      </c>
      <c r="C462" s="12" t="s">
        <v>48</v>
      </c>
      <c r="D462" s="12" t="s">
        <v>220</v>
      </c>
      <c r="E462" s="12" t="s">
        <v>268</v>
      </c>
      <c r="F462" s="12" t="s">
        <v>49</v>
      </c>
      <c r="G462" s="12" t="s">
        <v>350</v>
      </c>
      <c r="H462" s="12" t="s">
        <v>282</v>
      </c>
      <c r="I462" s="12" t="s">
        <v>555</v>
      </c>
      <c r="J462" s="12" t="s">
        <v>996</v>
      </c>
      <c r="K462" s="12" t="s">
        <v>492</v>
      </c>
      <c r="L462" s="12" t="s">
        <v>273</v>
      </c>
      <c r="M462" s="12">
        <v>1</v>
      </c>
      <c r="N462" s="12" t="s">
        <v>550</v>
      </c>
      <c r="O462" s="12" t="s">
        <v>342</v>
      </c>
      <c r="P462" s="12" t="s">
        <v>276</v>
      </c>
      <c r="Q462" s="12" t="s">
        <v>356</v>
      </c>
      <c r="R462" s="12" t="s">
        <v>278</v>
      </c>
      <c r="S462" s="12" t="s">
        <v>278</v>
      </c>
      <c r="T462" s="12" t="s">
        <v>279</v>
      </c>
      <c r="U462" s="12" t="s">
        <v>280</v>
      </c>
      <c r="V462" s="12" t="s">
        <v>1533</v>
      </c>
      <c r="W462" s="12" t="s">
        <v>1533</v>
      </c>
      <c r="X462" s="12" t="s">
        <v>557</v>
      </c>
      <c r="Y462" s="12" t="s">
        <v>552</v>
      </c>
      <c r="Z462" s="12" t="s">
        <v>553</v>
      </c>
      <c r="AA462" s="12"/>
      <c r="AB462" s="12"/>
      <c r="AC462" s="15" t="s">
        <v>61</v>
      </c>
      <c r="AD462">
        <v>1</v>
      </c>
      <c r="AE462">
        <v>2</v>
      </c>
      <c r="AF462">
        <v>17</v>
      </c>
      <c r="AG462">
        <v>19</v>
      </c>
      <c r="AH462" t="s">
        <v>1581</v>
      </c>
      <c r="AI462">
        <v>17</v>
      </c>
    </row>
    <row r="463" spans="1:35">
      <c r="A463" t="str">
        <f t="shared" si="7"/>
        <v>130103300110185002</v>
      </c>
      <c r="B463" s="12" t="s">
        <v>546</v>
      </c>
      <c r="C463" s="12" t="s">
        <v>48</v>
      </c>
      <c r="D463" s="12" t="s">
        <v>220</v>
      </c>
      <c r="E463" s="12" t="s">
        <v>268</v>
      </c>
      <c r="F463" s="12" t="s">
        <v>50</v>
      </c>
      <c r="G463" s="12" t="s">
        <v>350</v>
      </c>
      <c r="H463" s="12" t="s">
        <v>282</v>
      </c>
      <c r="I463" s="12" t="s">
        <v>555</v>
      </c>
      <c r="J463" s="12" t="s">
        <v>997</v>
      </c>
      <c r="K463" s="12" t="s">
        <v>492</v>
      </c>
      <c r="L463" s="12" t="s">
        <v>273</v>
      </c>
      <c r="M463" s="12">
        <v>1</v>
      </c>
      <c r="N463" s="12" t="s">
        <v>550</v>
      </c>
      <c r="O463" s="12" t="s">
        <v>342</v>
      </c>
      <c r="P463" s="12" t="s">
        <v>276</v>
      </c>
      <c r="Q463" s="12" t="s">
        <v>356</v>
      </c>
      <c r="R463" s="12" t="s">
        <v>278</v>
      </c>
      <c r="S463" s="12" t="s">
        <v>278</v>
      </c>
      <c r="T463" s="12" t="s">
        <v>279</v>
      </c>
      <c r="U463" s="12" t="s">
        <v>280</v>
      </c>
      <c r="V463" s="12" t="s">
        <v>1533</v>
      </c>
      <c r="W463" s="12" t="s">
        <v>1533</v>
      </c>
      <c r="X463" s="12" t="s">
        <v>559</v>
      </c>
      <c r="Y463" s="12" t="s">
        <v>552</v>
      </c>
      <c r="Z463" s="12" t="s">
        <v>553</v>
      </c>
      <c r="AA463" s="12"/>
      <c r="AB463" s="12"/>
      <c r="AC463" s="15" t="s">
        <v>61</v>
      </c>
      <c r="AD463">
        <v>1</v>
      </c>
      <c r="AE463">
        <v>10</v>
      </c>
      <c r="AF463">
        <v>20</v>
      </c>
      <c r="AG463">
        <v>30</v>
      </c>
      <c r="AH463" t="s">
        <v>1580</v>
      </c>
      <c r="AI463">
        <v>20</v>
      </c>
    </row>
    <row r="464" spans="1:35">
      <c r="A464" t="str">
        <f t="shared" si="7"/>
        <v>130103300110186001</v>
      </c>
      <c r="B464" s="12" t="s">
        <v>546</v>
      </c>
      <c r="C464" s="12" t="s">
        <v>48</v>
      </c>
      <c r="D464" s="12" t="s">
        <v>173</v>
      </c>
      <c r="E464" s="12" t="s">
        <v>268</v>
      </c>
      <c r="F464" s="12" t="s">
        <v>52</v>
      </c>
      <c r="G464" s="12" t="s">
        <v>350</v>
      </c>
      <c r="H464" s="12" t="s">
        <v>282</v>
      </c>
      <c r="I464" s="12" t="s">
        <v>555</v>
      </c>
      <c r="J464" s="12" t="s">
        <v>998</v>
      </c>
      <c r="K464" s="12" t="s">
        <v>492</v>
      </c>
      <c r="L464" s="12" t="s">
        <v>273</v>
      </c>
      <c r="M464" s="12">
        <v>2</v>
      </c>
      <c r="N464" s="12" t="s">
        <v>578</v>
      </c>
      <c r="O464" s="12" t="s">
        <v>342</v>
      </c>
      <c r="P464" s="12" t="s">
        <v>276</v>
      </c>
      <c r="Q464" s="12" t="s">
        <v>356</v>
      </c>
      <c r="R464" s="12" t="s">
        <v>398</v>
      </c>
      <c r="S464" s="12" t="s">
        <v>1403</v>
      </c>
      <c r="T464" s="12" t="s">
        <v>279</v>
      </c>
      <c r="U464" s="12" t="s">
        <v>280</v>
      </c>
      <c r="V464" s="12" t="s">
        <v>1534</v>
      </c>
      <c r="W464" s="12" t="s">
        <v>1534</v>
      </c>
      <c r="X464" s="12" t="s">
        <v>579</v>
      </c>
      <c r="Y464" s="12" t="s">
        <v>552</v>
      </c>
      <c r="Z464" s="12" t="s">
        <v>553</v>
      </c>
      <c r="AA464" s="12"/>
      <c r="AB464" s="12"/>
      <c r="AC464" s="15" t="s">
        <v>61</v>
      </c>
      <c r="AD464">
        <v>2</v>
      </c>
      <c r="AE464">
        <v>1</v>
      </c>
      <c r="AF464">
        <v>13</v>
      </c>
      <c r="AG464">
        <v>14</v>
      </c>
      <c r="AH464" t="s">
        <v>1585</v>
      </c>
      <c r="AI464">
        <v>6.5</v>
      </c>
    </row>
    <row r="465" spans="1:35">
      <c r="A465" t="str">
        <f t="shared" si="7"/>
        <v>130103300110187001</v>
      </c>
      <c r="B465" s="12" t="s">
        <v>546</v>
      </c>
      <c r="C465" s="12" t="s">
        <v>48</v>
      </c>
      <c r="D465" s="12" t="s">
        <v>221</v>
      </c>
      <c r="E465" s="12" t="s">
        <v>268</v>
      </c>
      <c r="F465" s="12" t="s">
        <v>49</v>
      </c>
      <c r="G465" s="12" t="s">
        <v>350</v>
      </c>
      <c r="H465" s="12" t="s">
        <v>282</v>
      </c>
      <c r="I465" s="12" t="s">
        <v>555</v>
      </c>
      <c r="J465" s="12" t="s">
        <v>999</v>
      </c>
      <c r="K465" s="12" t="s">
        <v>492</v>
      </c>
      <c r="L465" s="12" t="s">
        <v>273</v>
      </c>
      <c r="M465" s="12">
        <v>3</v>
      </c>
      <c r="N465" s="12" t="s">
        <v>550</v>
      </c>
      <c r="O465" s="12" t="s">
        <v>342</v>
      </c>
      <c r="P465" s="12" t="s">
        <v>276</v>
      </c>
      <c r="Q465" s="12" t="s">
        <v>356</v>
      </c>
      <c r="R465" s="12" t="s">
        <v>278</v>
      </c>
      <c r="S465" s="12" t="s">
        <v>278</v>
      </c>
      <c r="T465" s="12" t="s">
        <v>279</v>
      </c>
      <c r="U465" s="12" t="s">
        <v>280</v>
      </c>
      <c r="V465" s="12" t="s">
        <v>1535</v>
      </c>
      <c r="W465" s="12" t="s">
        <v>1535</v>
      </c>
      <c r="X465" s="12" t="s">
        <v>557</v>
      </c>
      <c r="Y465" s="12" t="s">
        <v>552</v>
      </c>
      <c r="Z465" s="12" t="s">
        <v>553</v>
      </c>
      <c r="AA465" s="12"/>
      <c r="AB465" s="12"/>
      <c r="AC465" s="15" t="s">
        <v>61</v>
      </c>
      <c r="AD465">
        <v>3</v>
      </c>
      <c r="AE465">
        <v>7</v>
      </c>
      <c r="AF465">
        <v>51</v>
      </c>
      <c r="AG465">
        <v>58</v>
      </c>
      <c r="AH465" t="s">
        <v>1581</v>
      </c>
      <c r="AI465">
        <v>17</v>
      </c>
    </row>
    <row r="466" spans="1:35">
      <c r="A466" t="str">
        <f t="shared" si="7"/>
        <v>130103300110187002</v>
      </c>
      <c r="B466" s="12" t="s">
        <v>546</v>
      </c>
      <c r="C466" s="12" t="s">
        <v>48</v>
      </c>
      <c r="D466" s="12" t="s">
        <v>221</v>
      </c>
      <c r="E466" s="12" t="s">
        <v>268</v>
      </c>
      <c r="F466" s="12" t="s">
        <v>50</v>
      </c>
      <c r="G466" s="12" t="s">
        <v>350</v>
      </c>
      <c r="H466" s="12" t="s">
        <v>282</v>
      </c>
      <c r="I466" s="12" t="s">
        <v>555</v>
      </c>
      <c r="J466" s="12" t="s">
        <v>1000</v>
      </c>
      <c r="K466" s="12" t="s">
        <v>492</v>
      </c>
      <c r="L466" s="12" t="s">
        <v>273</v>
      </c>
      <c r="M466" s="12">
        <v>3</v>
      </c>
      <c r="N466" s="12" t="s">
        <v>550</v>
      </c>
      <c r="O466" s="12" t="s">
        <v>342</v>
      </c>
      <c r="P466" s="12" t="s">
        <v>276</v>
      </c>
      <c r="Q466" s="12" t="s">
        <v>356</v>
      </c>
      <c r="R466" s="12" t="s">
        <v>278</v>
      </c>
      <c r="S466" s="12" t="s">
        <v>278</v>
      </c>
      <c r="T466" s="12" t="s">
        <v>279</v>
      </c>
      <c r="U466" s="12" t="s">
        <v>280</v>
      </c>
      <c r="V466" s="12" t="s">
        <v>1535</v>
      </c>
      <c r="W466" s="12" t="s">
        <v>1535</v>
      </c>
      <c r="X466" s="12" t="s">
        <v>559</v>
      </c>
      <c r="Y466" s="12" t="s">
        <v>552</v>
      </c>
      <c r="Z466" s="12" t="s">
        <v>553</v>
      </c>
      <c r="AA466" s="12"/>
      <c r="AB466" s="12"/>
      <c r="AC466" s="15" t="s">
        <v>61</v>
      </c>
      <c r="AD466">
        <v>3</v>
      </c>
      <c r="AE466">
        <v>6</v>
      </c>
      <c r="AF466">
        <v>58</v>
      </c>
      <c r="AG466">
        <v>64</v>
      </c>
      <c r="AH466" t="s">
        <v>1567</v>
      </c>
      <c r="AI466">
        <v>19.333333333333332</v>
      </c>
    </row>
    <row r="467" spans="1:35">
      <c r="A467" t="str">
        <f t="shared" si="7"/>
        <v>130103300110188001</v>
      </c>
      <c r="B467" s="12" t="s">
        <v>546</v>
      </c>
      <c r="C467" s="12" t="s">
        <v>48</v>
      </c>
      <c r="D467" s="12" t="s">
        <v>201</v>
      </c>
      <c r="E467" s="12" t="s">
        <v>268</v>
      </c>
      <c r="F467" s="12" t="s">
        <v>49</v>
      </c>
      <c r="G467" s="12" t="s">
        <v>350</v>
      </c>
      <c r="H467" s="12" t="s">
        <v>282</v>
      </c>
      <c r="I467" s="12" t="s">
        <v>555</v>
      </c>
      <c r="J467" s="12" t="s">
        <v>1001</v>
      </c>
      <c r="K467" s="12" t="s">
        <v>492</v>
      </c>
      <c r="L467" s="12" t="s">
        <v>273</v>
      </c>
      <c r="M467" s="12">
        <v>2</v>
      </c>
      <c r="N467" s="12" t="s">
        <v>550</v>
      </c>
      <c r="O467" s="12" t="s">
        <v>342</v>
      </c>
      <c r="P467" s="12" t="s">
        <v>276</v>
      </c>
      <c r="Q467" s="12" t="s">
        <v>356</v>
      </c>
      <c r="R467" s="12" t="s">
        <v>278</v>
      </c>
      <c r="S467" s="12" t="s">
        <v>278</v>
      </c>
      <c r="T467" s="12" t="s">
        <v>279</v>
      </c>
      <c r="U467" s="12" t="s">
        <v>280</v>
      </c>
      <c r="V467" s="12" t="s">
        <v>1536</v>
      </c>
      <c r="W467" s="12" t="s">
        <v>1536</v>
      </c>
      <c r="X467" s="12" t="s">
        <v>557</v>
      </c>
      <c r="Y467" s="12" t="s">
        <v>552</v>
      </c>
      <c r="Z467" s="12" t="s">
        <v>553</v>
      </c>
      <c r="AA467" s="12"/>
      <c r="AB467" s="12"/>
      <c r="AC467" s="15" t="s">
        <v>61</v>
      </c>
      <c r="AD467">
        <v>2</v>
      </c>
      <c r="AE467">
        <v>7</v>
      </c>
      <c r="AF467">
        <v>44</v>
      </c>
      <c r="AG467">
        <v>51</v>
      </c>
      <c r="AH467" t="s">
        <v>1574</v>
      </c>
      <c r="AI467">
        <v>22</v>
      </c>
    </row>
    <row r="468" spans="1:35">
      <c r="A468" t="str">
        <f t="shared" si="7"/>
        <v>130103300110188002</v>
      </c>
      <c r="B468" s="12" t="s">
        <v>546</v>
      </c>
      <c r="C468" s="12" t="s">
        <v>48</v>
      </c>
      <c r="D468" s="12" t="s">
        <v>201</v>
      </c>
      <c r="E468" s="12" t="s">
        <v>268</v>
      </c>
      <c r="F468" s="12" t="s">
        <v>50</v>
      </c>
      <c r="G468" s="12" t="s">
        <v>350</v>
      </c>
      <c r="H468" s="12" t="s">
        <v>282</v>
      </c>
      <c r="I468" s="12" t="s">
        <v>555</v>
      </c>
      <c r="J468" s="12" t="s">
        <v>1002</v>
      </c>
      <c r="K468" s="12" t="s">
        <v>492</v>
      </c>
      <c r="L468" s="12" t="s">
        <v>273</v>
      </c>
      <c r="M468" s="12">
        <v>2</v>
      </c>
      <c r="N468" s="12" t="s">
        <v>550</v>
      </c>
      <c r="O468" s="12" t="s">
        <v>342</v>
      </c>
      <c r="P468" s="12" t="s">
        <v>276</v>
      </c>
      <c r="Q468" s="12" t="s">
        <v>356</v>
      </c>
      <c r="R468" s="12" t="s">
        <v>278</v>
      </c>
      <c r="S468" s="12" t="s">
        <v>278</v>
      </c>
      <c r="T468" s="12" t="s">
        <v>279</v>
      </c>
      <c r="U468" s="12" t="s">
        <v>280</v>
      </c>
      <c r="V468" s="12" t="s">
        <v>1536</v>
      </c>
      <c r="W468" s="12" t="s">
        <v>1536</v>
      </c>
      <c r="X468" s="12" t="s">
        <v>559</v>
      </c>
      <c r="Y468" s="12" t="s">
        <v>552</v>
      </c>
      <c r="Z468" s="12" t="s">
        <v>553</v>
      </c>
      <c r="AA468" s="12"/>
      <c r="AB468" s="12"/>
      <c r="AC468" s="15" t="s">
        <v>61</v>
      </c>
      <c r="AD468">
        <v>2</v>
      </c>
      <c r="AE468">
        <v>5</v>
      </c>
      <c r="AF468">
        <v>48</v>
      </c>
      <c r="AG468">
        <v>53</v>
      </c>
      <c r="AH468" t="s">
        <v>1604</v>
      </c>
      <c r="AI468">
        <v>24</v>
      </c>
    </row>
    <row r="469" spans="1:35">
      <c r="A469" t="str">
        <f t="shared" si="7"/>
        <v>130103300110189001</v>
      </c>
      <c r="B469" s="12" t="s">
        <v>546</v>
      </c>
      <c r="C469" s="12" t="s">
        <v>48</v>
      </c>
      <c r="D469" s="12" t="s">
        <v>174</v>
      </c>
      <c r="E469" s="12" t="s">
        <v>268</v>
      </c>
      <c r="F469" s="12" t="s">
        <v>49</v>
      </c>
      <c r="G469" s="12" t="s">
        <v>350</v>
      </c>
      <c r="H469" s="12" t="s">
        <v>282</v>
      </c>
      <c r="I469" s="12" t="s">
        <v>555</v>
      </c>
      <c r="J469" s="12" t="s">
        <v>1003</v>
      </c>
      <c r="K469" s="12" t="s">
        <v>492</v>
      </c>
      <c r="L469" s="12" t="s">
        <v>273</v>
      </c>
      <c r="M469" s="12">
        <v>3</v>
      </c>
      <c r="N469" s="12" t="s">
        <v>550</v>
      </c>
      <c r="O469" s="12" t="s">
        <v>342</v>
      </c>
      <c r="P469" s="12" t="s">
        <v>276</v>
      </c>
      <c r="Q469" s="12" t="s">
        <v>356</v>
      </c>
      <c r="R469" s="12" t="s">
        <v>278</v>
      </c>
      <c r="S469" s="12" t="s">
        <v>278</v>
      </c>
      <c r="T469" s="12" t="s">
        <v>279</v>
      </c>
      <c r="U469" s="12" t="s">
        <v>280</v>
      </c>
      <c r="V469" s="12" t="s">
        <v>1537</v>
      </c>
      <c r="W469" s="12" t="s">
        <v>1537</v>
      </c>
      <c r="X469" s="12" t="s">
        <v>557</v>
      </c>
      <c r="Y469" s="12" t="s">
        <v>552</v>
      </c>
      <c r="Z469" s="12" t="s">
        <v>553</v>
      </c>
      <c r="AA469" s="12"/>
      <c r="AB469" s="12"/>
      <c r="AC469" s="15" t="s">
        <v>61</v>
      </c>
      <c r="AD469">
        <v>3</v>
      </c>
      <c r="AE469">
        <v>17</v>
      </c>
      <c r="AF469">
        <v>53</v>
      </c>
      <c r="AG469">
        <v>70</v>
      </c>
      <c r="AH469" t="s">
        <v>1583</v>
      </c>
      <c r="AI469">
        <v>17.666666666666668</v>
      </c>
    </row>
    <row r="470" spans="1:35">
      <c r="A470" t="str">
        <f t="shared" si="7"/>
        <v>130103300110189002</v>
      </c>
      <c r="B470" s="12" t="s">
        <v>546</v>
      </c>
      <c r="C470" s="12" t="s">
        <v>48</v>
      </c>
      <c r="D470" s="12" t="s">
        <v>174</v>
      </c>
      <c r="E470" s="12" t="s">
        <v>268</v>
      </c>
      <c r="F470" s="12" t="s">
        <v>50</v>
      </c>
      <c r="G470" s="12" t="s">
        <v>350</v>
      </c>
      <c r="H470" s="12" t="s">
        <v>282</v>
      </c>
      <c r="I470" s="12" t="s">
        <v>555</v>
      </c>
      <c r="J470" s="12" t="s">
        <v>1004</v>
      </c>
      <c r="K470" s="12" t="s">
        <v>492</v>
      </c>
      <c r="L470" s="12" t="s">
        <v>273</v>
      </c>
      <c r="M470" s="12">
        <v>3</v>
      </c>
      <c r="N470" s="12" t="s">
        <v>550</v>
      </c>
      <c r="O470" s="12" t="s">
        <v>342</v>
      </c>
      <c r="P470" s="12" t="s">
        <v>276</v>
      </c>
      <c r="Q470" s="12" t="s">
        <v>356</v>
      </c>
      <c r="R470" s="12" t="s">
        <v>278</v>
      </c>
      <c r="S470" s="12" t="s">
        <v>278</v>
      </c>
      <c r="T470" s="12" t="s">
        <v>279</v>
      </c>
      <c r="U470" s="12" t="s">
        <v>280</v>
      </c>
      <c r="V470" s="12" t="s">
        <v>1537</v>
      </c>
      <c r="W470" s="12" t="s">
        <v>1537</v>
      </c>
      <c r="X470" s="12" t="s">
        <v>559</v>
      </c>
      <c r="Y470" s="12" t="s">
        <v>552</v>
      </c>
      <c r="Z470" s="12" t="s">
        <v>553</v>
      </c>
      <c r="AA470" s="12"/>
      <c r="AB470" s="12"/>
      <c r="AC470" s="15" t="s">
        <v>61</v>
      </c>
      <c r="AD470">
        <v>3</v>
      </c>
      <c r="AE470">
        <v>6</v>
      </c>
      <c r="AF470">
        <v>57</v>
      </c>
      <c r="AG470">
        <v>63</v>
      </c>
      <c r="AH470" t="s">
        <v>1567</v>
      </c>
      <c r="AI470">
        <v>19</v>
      </c>
    </row>
    <row r="471" spans="1:35">
      <c r="A471" t="str">
        <f t="shared" si="7"/>
        <v>130103300110190001</v>
      </c>
      <c r="B471" s="12" t="s">
        <v>546</v>
      </c>
      <c r="C471" s="12" t="s">
        <v>48</v>
      </c>
      <c r="D471" s="12" t="s">
        <v>150</v>
      </c>
      <c r="E471" s="12" t="s">
        <v>268</v>
      </c>
      <c r="F471" s="12" t="s">
        <v>52</v>
      </c>
      <c r="G471" s="12" t="s">
        <v>350</v>
      </c>
      <c r="H471" s="12" t="s">
        <v>282</v>
      </c>
      <c r="I471" s="12" t="s">
        <v>548</v>
      </c>
      <c r="J471" s="12" t="s">
        <v>1005</v>
      </c>
      <c r="K471" s="12" t="s">
        <v>492</v>
      </c>
      <c r="L471" s="12" t="s">
        <v>273</v>
      </c>
      <c r="M471" s="12">
        <v>2</v>
      </c>
      <c r="N471" s="12" t="s">
        <v>550</v>
      </c>
      <c r="O471" s="12" t="s">
        <v>342</v>
      </c>
      <c r="P471" s="12" t="s">
        <v>276</v>
      </c>
      <c r="Q471" s="12" t="s">
        <v>356</v>
      </c>
      <c r="R471" s="12" t="s">
        <v>278</v>
      </c>
      <c r="S471" s="12" t="s">
        <v>278</v>
      </c>
      <c r="T471" s="12" t="s">
        <v>279</v>
      </c>
      <c r="U471" s="12" t="s">
        <v>280</v>
      </c>
      <c r="V471" s="12" t="s">
        <v>1538</v>
      </c>
      <c r="W471" s="12" t="s">
        <v>1538</v>
      </c>
      <c r="X471" s="12" t="s">
        <v>650</v>
      </c>
      <c r="Y471" s="12" t="s">
        <v>552</v>
      </c>
      <c r="Z471" s="12" t="s">
        <v>553</v>
      </c>
      <c r="AA471" s="12"/>
      <c r="AB471" s="12"/>
      <c r="AC471" s="15" t="s">
        <v>61</v>
      </c>
      <c r="AD471">
        <v>2</v>
      </c>
      <c r="AE471">
        <v>12</v>
      </c>
      <c r="AF471">
        <v>68</v>
      </c>
      <c r="AG471">
        <v>80</v>
      </c>
      <c r="AH471" t="s">
        <v>1595</v>
      </c>
      <c r="AI471">
        <v>34</v>
      </c>
    </row>
    <row r="472" spans="1:35">
      <c r="A472" t="str">
        <f t="shared" si="7"/>
        <v>130103300110191001</v>
      </c>
      <c r="B472" s="12" t="s">
        <v>546</v>
      </c>
      <c r="C472" s="12" t="s">
        <v>48</v>
      </c>
      <c r="D472" s="12" t="s">
        <v>222</v>
      </c>
      <c r="E472" s="12" t="s">
        <v>268</v>
      </c>
      <c r="F472" s="12" t="s">
        <v>52</v>
      </c>
      <c r="G472" s="12" t="s">
        <v>350</v>
      </c>
      <c r="H472" s="12" t="s">
        <v>282</v>
      </c>
      <c r="I472" s="12" t="s">
        <v>555</v>
      </c>
      <c r="J472" s="12" t="s">
        <v>1006</v>
      </c>
      <c r="K472" s="12" t="s">
        <v>492</v>
      </c>
      <c r="L472" s="12" t="s">
        <v>273</v>
      </c>
      <c r="M472" s="12">
        <v>4</v>
      </c>
      <c r="N472" s="12" t="s">
        <v>578</v>
      </c>
      <c r="O472" s="12" t="s">
        <v>342</v>
      </c>
      <c r="P472" s="12" t="s">
        <v>276</v>
      </c>
      <c r="Q472" s="12" t="s">
        <v>356</v>
      </c>
      <c r="R472" s="12" t="s">
        <v>398</v>
      </c>
      <c r="S472" s="12" t="s">
        <v>1403</v>
      </c>
      <c r="T472" s="12" t="s">
        <v>279</v>
      </c>
      <c r="U472" s="12" t="s">
        <v>280</v>
      </c>
      <c r="V472" s="12" t="s">
        <v>1539</v>
      </c>
      <c r="W472" s="12" t="s">
        <v>1539</v>
      </c>
      <c r="X472" s="12" t="s">
        <v>579</v>
      </c>
      <c r="Y472" s="12" t="s">
        <v>552</v>
      </c>
      <c r="Z472" s="12" t="s">
        <v>553</v>
      </c>
      <c r="AA472" s="12"/>
      <c r="AB472" s="12"/>
      <c r="AC472" s="15" t="s">
        <v>61</v>
      </c>
      <c r="AD472">
        <v>4</v>
      </c>
      <c r="AE472">
        <v>3</v>
      </c>
      <c r="AF472">
        <v>20</v>
      </c>
      <c r="AG472">
        <v>23</v>
      </c>
      <c r="AH472" t="s">
        <v>357</v>
      </c>
      <c r="AI472">
        <v>5</v>
      </c>
    </row>
    <row r="473" spans="1:35">
      <c r="A473" t="str">
        <f t="shared" si="7"/>
        <v>130103300110192001</v>
      </c>
      <c r="B473" s="12" t="s">
        <v>546</v>
      </c>
      <c r="C473" s="12" t="s">
        <v>48</v>
      </c>
      <c r="D473" s="12" t="s">
        <v>175</v>
      </c>
      <c r="E473" s="12" t="s">
        <v>268</v>
      </c>
      <c r="F473" s="12" t="s">
        <v>49</v>
      </c>
      <c r="G473" s="12" t="s">
        <v>350</v>
      </c>
      <c r="H473" s="12" t="s">
        <v>282</v>
      </c>
      <c r="I473" s="12" t="s">
        <v>555</v>
      </c>
      <c r="J473" s="12" t="s">
        <v>1007</v>
      </c>
      <c r="K473" s="12" t="s">
        <v>492</v>
      </c>
      <c r="L473" s="12" t="s">
        <v>273</v>
      </c>
      <c r="M473" s="12">
        <v>2</v>
      </c>
      <c r="N473" s="12" t="s">
        <v>550</v>
      </c>
      <c r="O473" s="12" t="s">
        <v>342</v>
      </c>
      <c r="P473" s="12" t="s">
        <v>276</v>
      </c>
      <c r="Q473" s="12" t="s">
        <v>356</v>
      </c>
      <c r="R473" s="12" t="s">
        <v>278</v>
      </c>
      <c r="S473" s="12" t="s">
        <v>278</v>
      </c>
      <c r="T473" s="12" t="s">
        <v>279</v>
      </c>
      <c r="U473" s="12" t="s">
        <v>280</v>
      </c>
      <c r="V473" s="12" t="s">
        <v>1540</v>
      </c>
      <c r="W473" s="12" t="s">
        <v>1540</v>
      </c>
      <c r="X473" s="12" t="s">
        <v>557</v>
      </c>
      <c r="Y473" s="12" t="s">
        <v>552</v>
      </c>
      <c r="Z473" s="12" t="s">
        <v>553</v>
      </c>
      <c r="AA473" s="12"/>
      <c r="AB473" s="12"/>
      <c r="AC473" s="15" t="s">
        <v>61</v>
      </c>
      <c r="AD473">
        <v>2</v>
      </c>
      <c r="AE473">
        <v>10</v>
      </c>
      <c r="AF473">
        <v>34</v>
      </c>
      <c r="AG473">
        <v>44</v>
      </c>
      <c r="AH473" t="s">
        <v>1581</v>
      </c>
      <c r="AI473">
        <v>17</v>
      </c>
    </row>
    <row r="474" spans="1:35">
      <c r="A474" t="str">
        <f t="shared" si="7"/>
        <v>130103300110192002</v>
      </c>
      <c r="B474" s="12" t="s">
        <v>546</v>
      </c>
      <c r="C474" s="12" t="s">
        <v>48</v>
      </c>
      <c r="D474" s="12" t="s">
        <v>175</v>
      </c>
      <c r="E474" s="12" t="s">
        <v>268</v>
      </c>
      <c r="F474" s="12" t="s">
        <v>50</v>
      </c>
      <c r="G474" s="12" t="s">
        <v>350</v>
      </c>
      <c r="H474" s="12" t="s">
        <v>282</v>
      </c>
      <c r="I474" s="12" t="s">
        <v>555</v>
      </c>
      <c r="J474" s="12" t="s">
        <v>1008</v>
      </c>
      <c r="K474" s="12" t="s">
        <v>492</v>
      </c>
      <c r="L474" s="12" t="s">
        <v>273</v>
      </c>
      <c r="M474" s="12">
        <v>2</v>
      </c>
      <c r="N474" s="12" t="s">
        <v>550</v>
      </c>
      <c r="O474" s="12" t="s">
        <v>342</v>
      </c>
      <c r="P474" s="12" t="s">
        <v>276</v>
      </c>
      <c r="Q474" s="12" t="s">
        <v>356</v>
      </c>
      <c r="R474" s="12" t="s">
        <v>278</v>
      </c>
      <c r="S474" s="12" t="s">
        <v>278</v>
      </c>
      <c r="T474" s="12" t="s">
        <v>279</v>
      </c>
      <c r="U474" s="12" t="s">
        <v>280</v>
      </c>
      <c r="V474" s="12" t="s">
        <v>1540</v>
      </c>
      <c r="W474" s="12" t="s">
        <v>1540</v>
      </c>
      <c r="X474" s="12" t="s">
        <v>559</v>
      </c>
      <c r="Y474" s="12" t="s">
        <v>552</v>
      </c>
      <c r="Z474" s="12" t="s">
        <v>553</v>
      </c>
      <c r="AA474" s="12"/>
      <c r="AB474" s="12"/>
      <c r="AC474" s="15" t="s">
        <v>61</v>
      </c>
      <c r="AD474">
        <v>2</v>
      </c>
      <c r="AE474">
        <v>4</v>
      </c>
      <c r="AF474">
        <v>38</v>
      </c>
      <c r="AG474">
        <v>42</v>
      </c>
      <c r="AH474" t="s">
        <v>1567</v>
      </c>
      <c r="AI474">
        <v>19</v>
      </c>
    </row>
    <row r="475" spans="1:35">
      <c r="A475" t="str">
        <f t="shared" si="7"/>
        <v>130103300110192003</v>
      </c>
      <c r="B475" s="12" t="s">
        <v>546</v>
      </c>
      <c r="C475" s="12" t="s">
        <v>48</v>
      </c>
      <c r="D475" s="12" t="s">
        <v>175</v>
      </c>
      <c r="E475" s="12" t="s">
        <v>268</v>
      </c>
      <c r="F475" s="12" t="s">
        <v>51</v>
      </c>
      <c r="G475" s="12" t="s">
        <v>350</v>
      </c>
      <c r="H475" s="12" t="s">
        <v>282</v>
      </c>
      <c r="I475" s="12" t="s">
        <v>548</v>
      </c>
      <c r="J475" s="12" t="s">
        <v>1009</v>
      </c>
      <c r="K475" s="12" t="s">
        <v>492</v>
      </c>
      <c r="L475" s="12" t="s">
        <v>273</v>
      </c>
      <c r="M475" s="12">
        <v>4</v>
      </c>
      <c r="N475" s="12" t="s">
        <v>550</v>
      </c>
      <c r="O475" s="12" t="s">
        <v>342</v>
      </c>
      <c r="P475" s="12" t="s">
        <v>276</v>
      </c>
      <c r="Q475" s="12" t="s">
        <v>356</v>
      </c>
      <c r="R475" s="12" t="s">
        <v>278</v>
      </c>
      <c r="S475" s="12" t="s">
        <v>278</v>
      </c>
      <c r="T475" s="12" t="s">
        <v>279</v>
      </c>
      <c r="U475" s="12" t="s">
        <v>280</v>
      </c>
      <c r="V475" s="12" t="s">
        <v>1540</v>
      </c>
      <c r="W475" s="12" t="s">
        <v>1540</v>
      </c>
      <c r="X475" s="12" t="s">
        <v>650</v>
      </c>
      <c r="Y475" s="12" t="s">
        <v>552</v>
      </c>
      <c r="Z475" s="12" t="s">
        <v>553</v>
      </c>
      <c r="AA475" s="12"/>
      <c r="AB475" s="12"/>
      <c r="AC475" s="15" t="s">
        <v>61</v>
      </c>
      <c r="AD475">
        <v>4</v>
      </c>
      <c r="AE475">
        <v>7</v>
      </c>
      <c r="AF475">
        <v>71</v>
      </c>
      <c r="AG475">
        <v>78</v>
      </c>
      <c r="AH475" t="s">
        <v>1583</v>
      </c>
      <c r="AI475">
        <v>17.75</v>
      </c>
    </row>
    <row r="476" spans="1:35">
      <c r="A476" t="str">
        <f t="shared" si="7"/>
        <v>130103300110195001</v>
      </c>
      <c r="B476" s="12" t="s">
        <v>546</v>
      </c>
      <c r="C476" s="12" t="s">
        <v>48</v>
      </c>
      <c r="D476" s="12" t="s">
        <v>151</v>
      </c>
      <c r="E476" s="12" t="s">
        <v>268</v>
      </c>
      <c r="F476" s="12" t="s">
        <v>49</v>
      </c>
      <c r="G476" s="12" t="s">
        <v>350</v>
      </c>
      <c r="H476" s="12" t="s">
        <v>282</v>
      </c>
      <c r="I476" s="12" t="s">
        <v>555</v>
      </c>
      <c r="J476" s="12" t="s">
        <v>1010</v>
      </c>
      <c r="K476" s="12" t="s">
        <v>492</v>
      </c>
      <c r="L476" s="12" t="s">
        <v>273</v>
      </c>
      <c r="M476" s="12">
        <v>2</v>
      </c>
      <c r="N476" s="12" t="s">
        <v>550</v>
      </c>
      <c r="O476" s="12" t="s">
        <v>342</v>
      </c>
      <c r="P476" s="12" t="s">
        <v>276</v>
      </c>
      <c r="Q476" s="12" t="s">
        <v>356</v>
      </c>
      <c r="R476" s="12" t="s">
        <v>278</v>
      </c>
      <c r="S476" s="12" t="s">
        <v>278</v>
      </c>
      <c r="T476" s="12" t="s">
        <v>279</v>
      </c>
      <c r="U476" s="12" t="s">
        <v>280</v>
      </c>
      <c r="V476" s="12" t="s">
        <v>1541</v>
      </c>
      <c r="W476" s="12" t="s">
        <v>1541</v>
      </c>
      <c r="X476" s="12" t="s">
        <v>557</v>
      </c>
      <c r="Y476" s="12" t="s">
        <v>552</v>
      </c>
      <c r="Z476" s="12" t="s">
        <v>553</v>
      </c>
      <c r="AA476" s="12"/>
      <c r="AB476" s="12"/>
      <c r="AC476" s="15" t="s">
        <v>58</v>
      </c>
      <c r="AD476">
        <v>2</v>
      </c>
      <c r="AE476">
        <v>0</v>
      </c>
      <c r="AF476">
        <v>76</v>
      </c>
      <c r="AG476">
        <v>76</v>
      </c>
      <c r="AH476" t="s">
        <v>1601</v>
      </c>
      <c r="AI476">
        <v>38</v>
      </c>
    </row>
    <row r="477" spans="1:35">
      <c r="A477" t="str">
        <f t="shared" si="7"/>
        <v>130103300110195002</v>
      </c>
      <c r="B477" s="12" t="s">
        <v>546</v>
      </c>
      <c r="C477" s="12" t="s">
        <v>48</v>
      </c>
      <c r="D477" s="12" t="s">
        <v>151</v>
      </c>
      <c r="E477" s="12" t="s">
        <v>268</v>
      </c>
      <c r="F477" s="12" t="s">
        <v>50</v>
      </c>
      <c r="G477" s="12" t="s">
        <v>350</v>
      </c>
      <c r="H477" s="12" t="s">
        <v>282</v>
      </c>
      <c r="I477" s="12" t="s">
        <v>555</v>
      </c>
      <c r="J477" s="12" t="s">
        <v>1011</v>
      </c>
      <c r="K477" s="12" t="s">
        <v>492</v>
      </c>
      <c r="L477" s="12" t="s">
        <v>273</v>
      </c>
      <c r="M477" s="12">
        <v>2</v>
      </c>
      <c r="N477" s="12" t="s">
        <v>550</v>
      </c>
      <c r="O477" s="12" t="s">
        <v>342</v>
      </c>
      <c r="P477" s="12" t="s">
        <v>276</v>
      </c>
      <c r="Q477" s="12" t="s">
        <v>356</v>
      </c>
      <c r="R477" s="12" t="s">
        <v>278</v>
      </c>
      <c r="S477" s="12" t="s">
        <v>278</v>
      </c>
      <c r="T477" s="12" t="s">
        <v>279</v>
      </c>
      <c r="U477" s="12" t="s">
        <v>280</v>
      </c>
      <c r="V477" s="12" t="s">
        <v>1541</v>
      </c>
      <c r="W477" s="12" t="s">
        <v>1541</v>
      </c>
      <c r="X477" s="12" t="s">
        <v>559</v>
      </c>
      <c r="Y477" s="12" t="s">
        <v>552</v>
      </c>
      <c r="Z477" s="12" t="s">
        <v>553</v>
      </c>
      <c r="AA477" s="12"/>
      <c r="AB477" s="12"/>
      <c r="AC477" s="15" t="s">
        <v>58</v>
      </c>
      <c r="AD477">
        <v>2</v>
      </c>
      <c r="AE477">
        <v>0</v>
      </c>
      <c r="AF477">
        <v>112</v>
      </c>
      <c r="AG477">
        <v>112</v>
      </c>
      <c r="AH477" t="s">
        <v>1610</v>
      </c>
      <c r="AI477">
        <v>56</v>
      </c>
    </row>
    <row r="478" spans="1:35">
      <c r="A478" t="str">
        <f t="shared" si="7"/>
        <v>130103300110196001</v>
      </c>
      <c r="B478" s="12" t="s">
        <v>546</v>
      </c>
      <c r="C478" s="12" t="s">
        <v>48</v>
      </c>
      <c r="D478" s="12" t="s">
        <v>202</v>
      </c>
      <c r="E478" s="12" t="s">
        <v>268</v>
      </c>
      <c r="F478" s="12" t="s">
        <v>49</v>
      </c>
      <c r="G478" s="12" t="s">
        <v>350</v>
      </c>
      <c r="H478" s="12" t="s">
        <v>282</v>
      </c>
      <c r="I478" s="12" t="s">
        <v>555</v>
      </c>
      <c r="J478" s="12" t="s">
        <v>1012</v>
      </c>
      <c r="K478" s="12" t="s">
        <v>492</v>
      </c>
      <c r="L478" s="12" t="s">
        <v>273</v>
      </c>
      <c r="M478" s="12">
        <v>2</v>
      </c>
      <c r="N478" s="12" t="s">
        <v>550</v>
      </c>
      <c r="O478" s="12" t="s">
        <v>342</v>
      </c>
      <c r="P478" s="12" t="s">
        <v>276</v>
      </c>
      <c r="Q478" s="12" t="s">
        <v>356</v>
      </c>
      <c r="R478" s="12" t="s">
        <v>278</v>
      </c>
      <c r="S478" s="12" t="s">
        <v>278</v>
      </c>
      <c r="T478" s="12" t="s">
        <v>279</v>
      </c>
      <c r="U478" s="12" t="s">
        <v>280</v>
      </c>
      <c r="V478" s="12" t="s">
        <v>1412</v>
      </c>
      <c r="W478" s="12" t="s">
        <v>1412</v>
      </c>
      <c r="X478" s="12" t="s">
        <v>557</v>
      </c>
      <c r="Y478" s="12" t="s">
        <v>552</v>
      </c>
      <c r="Z478" s="12" t="s">
        <v>553</v>
      </c>
      <c r="AA478" s="12"/>
      <c r="AB478" s="12"/>
      <c r="AC478" s="15" t="s">
        <v>58</v>
      </c>
      <c r="AD478">
        <v>2</v>
      </c>
      <c r="AE478">
        <v>0</v>
      </c>
      <c r="AF478">
        <v>74</v>
      </c>
      <c r="AG478">
        <v>74</v>
      </c>
      <c r="AH478" t="s">
        <v>1593</v>
      </c>
      <c r="AI478">
        <v>37</v>
      </c>
    </row>
    <row r="479" spans="1:35">
      <c r="A479" t="str">
        <f t="shared" si="7"/>
        <v>130103300110196002</v>
      </c>
      <c r="B479" s="12" t="s">
        <v>546</v>
      </c>
      <c r="C479" s="12" t="s">
        <v>48</v>
      </c>
      <c r="D479" s="12" t="s">
        <v>202</v>
      </c>
      <c r="E479" s="12" t="s">
        <v>268</v>
      </c>
      <c r="F479" s="12" t="s">
        <v>50</v>
      </c>
      <c r="G479" s="12" t="s">
        <v>350</v>
      </c>
      <c r="H479" s="12" t="s">
        <v>282</v>
      </c>
      <c r="I479" s="12" t="s">
        <v>555</v>
      </c>
      <c r="J479" s="12" t="s">
        <v>1013</v>
      </c>
      <c r="K479" s="12" t="s">
        <v>492</v>
      </c>
      <c r="L479" s="12" t="s">
        <v>273</v>
      </c>
      <c r="M479" s="12">
        <v>2</v>
      </c>
      <c r="N479" s="12" t="s">
        <v>550</v>
      </c>
      <c r="O479" s="12" t="s">
        <v>342</v>
      </c>
      <c r="P479" s="12" t="s">
        <v>276</v>
      </c>
      <c r="Q479" s="12" t="s">
        <v>356</v>
      </c>
      <c r="R479" s="12" t="s">
        <v>278</v>
      </c>
      <c r="S479" s="12" t="s">
        <v>278</v>
      </c>
      <c r="T479" s="12" t="s">
        <v>279</v>
      </c>
      <c r="U479" s="12" t="s">
        <v>280</v>
      </c>
      <c r="V479" s="12" t="s">
        <v>1412</v>
      </c>
      <c r="W479" s="12" t="s">
        <v>1412</v>
      </c>
      <c r="X479" s="12" t="s">
        <v>559</v>
      </c>
      <c r="Y479" s="12" t="s">
        <v>552</v>
      </c>
      <c r="Z479" s="12" t="s">
        <v>553</v>
      </c>
      <c r="AA479" s="12"/>
      <c r="AB479" s="12"/>
      <c r="AC479" s="15" t="s">
        <v>58</v>
      </c>
      <c r="AD479">
        <v>2</v>
      </c>
      <c r="AE479">
        <v>3</v>
      </c>
      <c r="AF479">
        <v>117</v>
      </c>
      <c r="AG479">
        <v>120</v>
      </c>
      <c r="AH479" t="s">
        <v>1611</v>
      </c>
      <c r="AI479">
        <v>58.5</v>
      </c>
    </row>
    <row r="480" spans="1:35">
      <c r="A480" t="str">
        <f t="shared" si="7"/>
        <v>130103300110197001</v>
      </c>
      <c r="B480" s="12" t="s">
        <v>546</v>
      </c>
      <c r="C480" s="12" t="s">
        <v>48</v>
      </c>
      <c r="D480" s="12" t="s">
        <v>125</v>
      </c>
      <c r="E480" s="12" t="s">
        <v>268</v>
      </c>
      <c r="F480" s="12" t="s">
        <v>49</v>
      </c>
      <c r="G480" s="12" t="s">
        <v>350</v>
      </c>
      <c r="H480" s="12" t="s">
        <v>282</v>
      </c>
      <c r="I480" s="12" t="s">
        <v>555</v>
      </c>
      <c r="J480" s="12" t="s">
        <v>1014</v>
      </c>
      <c r="K480" s="12" t="s">
        <v>492</v>
      </c>
      <c r="L480" s="12" t="s">
        <v>273</v>
      </c>
      <c r="M480" s="12">
        <v>2</v>
      </c>
      <c r="N480" s="12" t="s">
        <v>550</v>
      </c>
      <c r="O480" s="12" t="s">
        <v>342</v>
      </c>
      <c r="P480" s="12" t="s">
        <v>276</v>
      </c>
      <c r="Q480" s="12" t="s">
        <v>356</v>
      </c>
      <c r="R480" s="12" t="s">
        <v>278</v>
      </c>
      <c r="S480" s="12" t="s">
        <v>278</v>
      </c>
      <c r="T480" s="12" t="s">
        <v>279</v>
      </c>
      <c r="U480" s="12" t="s">
        <v>280</v>
      </c>
      <c r="V480" s="12" t="s">
        <v>1542</v>
      </c>
      <c r="W480" s="12" t="s">
        <v>1542</v>
      </c>
      <c r="X480" s="12" t="s">
        <v>557</v>
      </c>
      <c r="Y480" s="12" t="s">
        <v>552</v>
      </c>
      <c r="Z480" s="12" t="s">
        <v>553</v>
      </c>
      <c r="AA480" s="12"/>
      <c r="AB480" s="12"/>
      <c r="AC480" s="15" t="s">
        <v>58</v>
      </c>
      <c r="AD480">
        <v>2</v>
      </c>
      <c r="AE480">
        <v>0</v>
      </c>
      <c r="AF480">
        <v>69</v>
      </c>
      <c r="AG480">
        <v>69</v>
      </c>
      <c r="AH480" t="s">
        <v>1603</v>
      </c>
      <c r="AI480">
        <v>34.5</v>
      </c>
    </row>
    <row r="481" spans="1:35">
      <c r="A481" t="str">
        <f t="shared" si="7"/>
        <v>130103300110197002</v>
      </c>
      <c r="B481" s="12" t="s">
        <v>546</v>
      </c>
      <c r="C481" s="12" t="s">
        <v>48</v>
      </c>
      <c r="D481" s="12" t="s">
        <v>125</v>
      </c>
      <c r="E481" s="12" t="s">
        <v>268</v>
      </c>
      <c r="F481" s="12" t="s">
        <v>50</v>
      </c>
      <c r="G481" s="12" t="s">
        <v>350</v>
      </c>
      <c r="H481" s="12" t="s">
        <v>282</v>
      </c>
      <c r="I481" s="12" t="s">
        <v>555</v>
      </c>
      <c r="J481" s="12" t="s">
        <v>1015</v>
      </c>
      <c r="K481" s="12" t="s">
        <v>492</v>
      </c>
      <c r="L481" s="12" t="s">
        <v>273</v>
      </c>
      <c r="M481" s="12">
        <v>2</v>
      </c>
      <c r="N481" s="12" t="s">
        <v>550</v>
      </c>
      <c r="O481" s="12" t="s">
        <v>342</v>
      </c>
      <c r="P481" s="12" t="s">
        <v>276</v>
      </c>
      <c r="Q481" s="12" t="s">
        <v>356</v>
      </c>
      <c r="R481" s="12" t="s">
        <v>278</v>
      </c>
      <c r="S481" s="12" t="s">
        <v>278</v>
      </c>
      <c r="T481" s="12" t="s">
        <v>279</v>
      </c>
      <c r="U481" s="12" t="s">
        <v>280</v>
      </c>
      <c r="V481" s="12" t="s">
        <v>1542</v>
      </c>
      <c r="W481" s="12" t="s">
        <v>1542</v>
      </c>
      <c r="X481" s="12" t="s">
        <v>559</v>
      </c>
      <c r="Y481" s="12" t="s">
        <v>552</v>
      </c>
      <c r="Z481" s="12" t="s">
        <v>553</v>
      </c>
      <c r="AA481" s="12"/>
      <c r="AB481" s="12"/>
      <c r="AC481" s="15" t="s">
        <v>58</v>
      </c>
      <c r="AD481">
        <v>2</v>
      </c>
      <c r="AE481">
        <v>0</v>
      </c>
      <c r="AF481">
        <v>98</v>
      </c>
      <c r="AG481">
        <v>98</v>
      </c>
      <c r="AH481" t="s">
        <v>1653</v>
      </c>
      <c r="AI481">
        <v>49</v>
      </c>
    </row>
    <row r="482" spans="1:35">
      <c r="A482" t="str">
        <f t="shared" si="7"/>
        <v>130103300110197003</v>
      </c>
      <c r="B482" s="12" t="s">
        <v>546</v>
      </c>
      <c r="C482" s="12" t="s">
        <v>48</v>
      </c>
      <c r="D482" s="12" t="s">
        <v>125</v>
      </c>
      <c r="E482" s="12" t="s">
        <v>268</v>
      </c>
      <c r="F482" s="12" t="s">
        <v>51</v>
      </c>
      <c r="G482" s="12" t="s">
        <v>350</v>
      </c>
      <c r="H482" s="12" t="s">
        <v>282</v>
      </c>
      <c r="I482" s="12" t="s">
        <v>555</v>
      </c>
      <c r="J482" s="12" t="s">
        <v>1016</v>
      </c>
      <c r="K482" s="12" t="s">
        <v>492</v>
      </c>
      <c r="L482" s="12" t="s">
        <v>273</v>
      </c>
      <c r="M482" s="12">
        <v>2</v>
      </c>
      <c r="N482" s="12" t="s">
        <v>578</v>
      </c>
      <c r="O482" s="12" t="s">
        <v>342</v>
      </c>
      <c r="P482" s="12" t="s">
        <v>276</v>
      </c>
      <c r="Q482" s="12" t="s">
        <v>356</v>
      </c>
      <c r="R482" s="12" t="s">
        <v>398</v>
      </c>
      <c r="S482" s="12" t="s">
        <v>1403</v>
      </c>
      <c r="T482" s="12" t="s">
        <v>279</v>
      </c>
      <c r="U482" s="12" t="s">
        <v>280</v>
      </c>
      <c r="V482" s="12" t="s">
        <v>1542</v>
      </c>
      <c r="W482" s="12" t="s">
        <v>1542</v>
      </c>
      <c r="X482" s="12" t="s">
        <v>579</v>
      </c>
      <c r="Y482" s="12" t="s">
        <v>552</v>
      </c>
      <c r="Z482" s="12" t="s">
        <v>553</v>
      </c>
      <c r="AA482" s="12"/>
      <c r="AB482" s="12"/>
      <c r="AC482" s="15" t="s">
        <v>58</v>
      </c>
      <c r="AD482">
        <v>2</v>
      </c>
      <c r="AE482">
        <v>0</v>
      </c>
      <c r="AF482">
        <v>14</v>
      </c>
      <c r="AG482">
        <v>14</v>
      </c>
      <c r="AH482" t="s">
        <v>1585</v>
      </c>
      <c r="AI482">
        <v>7</v>
      </c>
    </row>
    <row r="483" spans="1:35">
      <c r="A483" t="str">
        <f t="shared" si="7"/>
        <v>130103300110198001</v>
      </c>
      <c r="B483" s="12" t="s">
        <v>546</v>
      </c>
      <c r="C483" s="12" t="s">
        <v>48</v>
      </c>
      <c r="D483" s="12" t="s">
        <v>114</v>
      </c>
      <c r="E483" s="12" t="s">
        <v>268</v>
      </c>
      <c r="F483" s="12" t="s">
        <v>49</v>
      </c>
      <c r="G483" s="12" t="s">
        <v>350</v>
      </c>
      <c r="H483" s="12" t="s">
        <v>282</v>
      </c>
      <c r="I483" s="12" t="s">
        <v>555</v>
      </c>
      <c r="J483" s="12" t="s">
        <v>1017</v>
      </c>
      <c r="K483" s="12" t="s">
        <v>492</v>
      </c>
      <c r="L483" s="12" t="s">
        <v>273</v>
      </c>
      <c r="M483" s="12">
        <v>3</v>
      </c>
      <c r="N483" s="12" t="s">
        <v>550</v>
      </c>
      <c r="O483" s="12" t="s">
        <v>342</v>
      </c>
      <c r="P483" s="12" t="s">
        <v>276</v>
      </c>
      <c r="Q483" s="12" t="s">
        <v>356</v>
      </c>
      <c r="R483" s="12" t="s">
        <v>278</v>
      </c>
      <c r="S483" s="12" t="s">
        <v>278</v>
      </c>
      <c r="T483" s="12" t="s">
        <v>279</v>
      </c>
      <c r="U483" s="12" t="s">
        <v>280</v>
      </c>
      <c r="V483" s="12" t="s">
        <v>1543</v>
      </c>
      <c r="W483" s="12" t="s">
        <v>1543</v>
      </c>
      <c r="X483" s="12" t="s">
        <v>640</v>
      </c>
      <c r="Y483" s="12" t="s">
        <v>552</v>
      </c>
      <c r="Z483" s="12" t="s">
        <v>553</v>
      </c>
      <c r="AA483" s="12"/>
      <c r="AB483" s="12"/>
      <c r="AC483" s="15" t="s">
        <v>58</v>
      </c>
      <c r="AD483">
        <v>3</v>
      </c>
      <c r="AE483">
        <v>0</v>
      </c>
      <c r="AF483">
        <v>162</v>
      </c>
      <c r="AG483">
        <v>162</v>
      </c>
      <c r="AH483" t="s">
        <v>1589</v>
      </c>
      <c r="AI483">
        <v>54</v>
      </c>
    </row>
    <row r="484" spans="1:35">
      <c r="A484" t="str">
        <f t="shared" si="7"/>
        <v>130103300110198002</v>
      </c>
      <c r="B484" s="12" t="s">
        <v>546</v>
      </c>
      <c r="C484" s="12" t="s">
        <v>48</v>
      </c>
      <c r="D484" s="12" t="s">
        <v>114</v>
      </c>
      <c r="E484" s="12" t="s">
        <v>268</v>
      </c>
      <c r="F484" s="12" t="s">
        <v>50</v>
      </c>
      <c r="G484" s="12" t="s">
        <v>350</v>
      </c>
      <c r="H484" s="12" t="s">
        <v>282</v>
      </c>
      <c r="I484" s="12" t="s">
        <v>555</v>
      </c>
      <c r="J484" s="12" t="s">
        <v>1018</v>
      </c>
      <c r="K484" s="12" t="s">
        <v>492</v>
      </c>
      <c r="L484" s="12" t="s">
        <v>273</v>
      </c>
      <c r="M484" s="12">
        <v>3</v>
      </c>
      <c r="N484" s="12" t="s">
        <v>550</v>
      </c>
      <c r="O484" s="12" t="s">
        <v>342</v>
      </c>
      <c r="P484" s="12" t="s">
        <v>276</v>
      </c>
      <c r="Q484" s="12" t="s">
        <v>356</v>
      </c>
      <c r="R484" s="12" t="s">
        <v>278</v>
      </c>
      <c r="S484" s="12" t="s">
        <v>278</v>
      </c>
      <c r="T484" s="12" t="s">
        <v>279</v>
      </c>
      <c r="U484" s="12" t="s">
        <v>280</v>
      </c>
      <c r="V484" s="12" t="s">
        <v>1543</v>
      </c>
      <c r="W484" s="12" t="s">
        <v>1543</v>
      </c>
      <c r="X484" s="12" t="s">
        <v>642</v>
      </c>
      <c r="Y484" s="12" t="s">
        <v>552</v>
      </c>
      <c r="Z484" s="12" t="s">
        <v>553</v>
      </c>
      <c r="AA484" s="12"/>
      <c r="AB484" s="12"/>
      <c r="AC484" s="15" t="s">
        <v>58</v>
      </c>
      <c r="AD484">
        <v>3</v>
      </c>
      <c r="AE484">
        <v>0</v>
      </c>
      <c r="AF484">
        <v>253</v>
      </c>
      <c r="AG484">
        <v>253</v>
      </c>
      <c r="AH484" t="s">
        <v>1657</v>
      </c>
      <c r="AI484">
        <v>84.333333333333329</v>
      </c>
    </row>
    <row r="485" spans="1:35">
      <c r="A485" t="str">
        <f t="shared" si="7"/>
        <v>130103300110198003</v>
      </c>
      <c r="B485" s="12" t="s">
        <v>546</v>
      </c>
      <c r="C485" s="12" t="s">
        <v>48</v>
      </c>
      <c r="D485" s="12" t="s">
        <v>114</v>
      </c>
      <c r="E485" s="12" t="s">
        <v>268</v>
      </c>
      <c r="F485" s="12" t="s">
        <v>51</v>
      </c>
      <c r="G485" s="12" t="s">
        <v>350</v>
      </c>
      <c r="H485" s="12" t="s">
        <v>282</v>
      </c>
      <c r="I485" s="12" t="s">
        <v>548</v>
      </c>
      <c r="J485" s="12" t="s">
        <v>1019</v>
      </c>
      <c r="K485" s="12" t="s">
        <v>492</v>
      </c>
      <c r="L485" s="12" t="s">
        <v>273</v>
      </c>
      <c r="M485" s="12">
        <v>1</v>
      </c>
      <c r="N485" s="12" t="s">
        <v>550</v>
      </c>
      <c r="O485" s="12" t="s">
        <v>342</v>
      </c>
      <c r="P485" s="12" t="s">
        <v>276</v>
      </c>
      <c r="Q485" s="12" t="s">
        <v>356</v>
      </c>
      <c r="R485" s="12" t="s">
        <v>278</v>
      </c>
      <c r="S485" s="12" t="s">
        <v>278</v>
      </c>
      <c r="T485" s="12" t="s">
        <v>279</v>
      </c>
      <c r="U485" s="12" t="s">
        <v>280</v>
      </c>
      <c r="V485" s="12" t="s">
        <v>1543</v>
      </c>
      <c r="W485" s="12" t="s">
        <v>1543</v>
      </c>
      <c r="X485" s="12" t="s">
        <v>576</v>
      </c>
      <c r="Y485" s="12" t="s">
        <v>552</v>
      </c>
      <c r="Z485" s="12" t="s">
        <v>553</v>
      </c>
      <c r="AA485" s="12"/>
      <c r="AB485" s="12"/>
      <c r="AC485" s="15" t="s">
        <v>58</v>
      </c>
      <c r="AD485">
        <v>1</v>
      </c>
      <c r="AE485">
        <v>0</v>
      </c>
      <c r="AF485">
        <v>225</v>
      </c>
      <c r="AG485">
        <v>225</v>
      </c>
      <c r="AH485" t="s">
        <v>1742</v>
      </c>
      <c r="AI485">
        <v>225</v>
      </c>
    </row>
    <row r="486" spans="1:35">
      <c r="A486" t="str">
        <f t="shared" si="7"/>
        <v>130103300110198004</v>
      </c>
      <c r="B486" s="12" t="s">
        <v>546</v>
      </c>
      <c r="C486" s="12" t="s">
        <v>48</v>
      </c>
      <c r="D486" s="12" t="s">
        <v>114</v>
      </c>
      <c r="E486" s="12" t="s">
        <v>268</v>
      </c>
      <c r="F486" s="12" t="s">
        <v>53</v>
      </c>
      <c r="G486" s="12" t="s">
        <v>350</v>
      </c>
      <c r="H486" s="12" t="s">
        <v>282</v>
      </c>
      <c r="I486" s="12" t="s">
        <v>548</v>
      </c>
      <c r="J486" s="12" t="s">
        <v>1020</v>
      </c>
      <c r="K486" s="12" t="s">
        <v>492</v>
      </c>
      <c r="L486" s="12" t="s">
        <v>273</v>
      </c>
      <c r="M486" s="12">
        <v>1</v>
      </c>
      <c r="N486" s="12" t="s">
        <v>578</v>
      </c>
      <c r="O486" s="12" t="s">
        <v>342</v>
      </c>
      <c r="P486" s="12" t="s">
        <v>276</v>
      </c>
      <c r="Q486" s="12" t="s">
        <v>356</v>
      </c>
      <c r="R486" s="12" t="s">
        <v>398</v>
      </c>
      <c r="S486" s="12" t="s">
        <v>1403</v>
      </c>
      <c r="T486" s="12" t="s">
        <v>279</v>
      </c>
      <c r="U486" s="12" t="s">
        <v>280</v>
      </c>
      <c r="V486" s="12" t="s">
        <v>1543</v>
      </c>
      <c r="W486" s="12" t="s">
        <v>1543</v>
      </c>
      <c r="X486" s="12" t="s">
        <v>576</v>
      </c>
      <c r="Y486" s="12" t="s">
        <v>552</v>
      </c>
      <c r="Z486" s="12" t="s">
        <v>553</v>
      </c>
      <c r="AA486" s="12"/>
      <c r="AB486" s="12"/>
      <c r="AC486" s="15" t="s">
        <v>58</v>
      </c>
      <c r="AD486">
        <v>1</v>
      </c>
      <c r="AE486">
        <v>0</v>
      </c>
      <c r="AF486">
        <v>11</v>
      </c>
      <c r="AG486">
        <v>11</v>
      </c>
      <c r="AH486" t="s">
        <v>1563</v>
      </c>
      <c r="AI486">
        <v>11</v>
      </c>
    </row>
    <row r="487" spans="1:35">
      <c r="A487" t="str">
        <f t="shared" si="7"/>
        <v>130103300110199001</v>
      </c>
      <c r="B487" s="12" t="s">
        <v>546</v>
      </c>
      <c r="C487" s="12" t="s">
        <v>48</v>
      </c>
      <c r="D487" s="12" t="s">
        <v>126</v>
      </c>
      <c r="E487" s="12" t="s">
        <v>268</v>
      </c>
      <c r="F487" s="12" t="s">
        <v>49</v>
      </c>
      <c r="G487" s="12" t="s">
        <v>350</v>
      </c>
      <c r="H487" s="12" t="s">
        <v>282</v>
      </c>
      <c r="I487" s="12" t="s">
        <v>555</v>
      </c>
      <c r="J487" s="12" t="s">
        <v>1021</v>
      </c>
      <c r="K487" s="12" t="s">
        <v>492</v>
      </c>
      <c r="L487" s="12" t="s">
        <v>273</v>
      </c>
      <c r="M487" s="12">
        <v>3</v>
      </c>
      <c r="N487" s="12" t="s">
        <v>1022</v>
      </c>
      <c r="O487" s="12" t="s">
        <v>342</v>
      </c>
      <c r="P487" s="12" t="s">
        <v>276</v>
      </c>
      <c r="Q487" s="12" t="s">
        <v>356</v>
      </c>
      <c r="R487" s="12" t="s">
        <v>278</v>
      </c>
      <c r="S487" s="12" t="s">
        <v>278</v>
      </c>
      <c r="T487" s="12" t="s">
        <v>279</v>
      </c>
      <c r="U487" s="12" t="s">
        <v>280</v>
      </c>
      <c r="V487" s="12" t="s">
        <v>1544</v>
      </c>
      <c r="W487" s="12" t="s">
        <v>1544</v>
      </c>
      <c r="X487" s="12" t="s">
        <v>640</v>
      </c>
      <c r="Y487" s="12" t="s">
        <v>552</v>
      </c>
      <c r="Z487" s="12" t="s">
        <v>553</v>
      </c>
      <c r="AA487" s="12"/>
      <c r="AB487" s="12"/>
      <c r="AC487" s="15" t="s">
        <v>7</v>
      </c>
      <c r="AD487">
        <v>3</v>
      </c>
      <c r="AE487">
        <v>3</v>
      </c>
      <c r="AF487">
        <v>164</v>
      </c>
      <c r="AG487">
        <v>167</v>
      </c>
      <c r="AH487" t="s">
        <v>1620</v>
      </c>
      <c r="AI487">
        <v>54.666666666666664</v>
      </c>
    </row>
    <row r="488" spans="1:35">
      <c r="A488" t="str">
        <f t="shared" si="7"/>
        <v>130103300110199002</v>
      </c>
      <c r="B488" s="12" t="s">
        <v>546</v>
      </c>
      <c r="C488" s="12" t="s">
        <v>48</v>
      </c>
      <c r="D488" s="12" t="s">
        <v>126</v>
      </c>
      <c r="E488" s="12" t="s">
        <v>268</v>
      </c>
      <c r="F488" s="12" t="s">
        <v>50</v>
      </c>
      <c r="G488" s="12" t="s">
        <v>350</v>
      </c>
      <c r="H488" s="12" t="s">
        <v>282</v>
      </c>
      <c r="I488" s="12" t="s">
        <v>555</v>
      </c>
      <c r="J488" s="12" t="s">
        <v>1023</v>
      </c>
      <c r="K488" s="12" t="s">
        <v>492</v>
      </c>
      <c r="L488" s="12" t="s">
        <v>273</v>
      </c>
      <c r="M488" s="12">
        <v>3</v>
      </c>
      <c r="N488" s="12" t="s">
        <v>1022</v>
      </c>
      <c r="O488" s="12" t="s">
        <v>342</v>
      </c>
      <c r="P488" s="12" t="s">
        <v>276</v>
      </c>
      <c r="Q488" s="12" t="s">
        <v>356</v>
      </c>
      <c r="R488" s="12" t="s">
        <v>278</v>
      </c>
      <c r="S488" s="12" t="s">
        <v>278</v>
      </c>
      <c r="T488" s="12" t="s">
        <v>279</v>
      </c>
      <c r="U488" s="12" t="s">
        <v>280</v>
      </c>
      <c r="V488" s="12" t="s">
        <v>1544</v>
      </c>
      <c r="W488" s="12" t="s">
        <v>1544</v>
      </c>
      <c r="X488" s="12" t="s">
        <v>642</v>
      </c>
      <c r="Y488" s="12" t="s">
        <v>552</v>
      </c>
      <c r="Z488" s="12" t="s">
        <v>553</v>
      </c>
      <c r="AA488" s="12"/>
      <c r="AB488" s="12"/>
      <c r="AC488" s="15" t="s">
        <v>7</v>
      </c>
      <c r="AD488">
        <v>3</v>
      </c>
      <c r="AE488">
        <v>2</v>
      </c>
      <c r="AF488">
        <v>251</v>
      </c>
      <c r="AG488">
        <v>253</v>
      </c>
      <c r="AH488" t="s">
        <v>1657</v>
      </c>
      <c r="AI488">
        <v>83.666666666666671</v>
      </c>
    </row>
    <row r="489" spans="1:35">
      <c r="A489" t="str">
        <f t="shared" si="7"/>
        <v>130103300110199003</v>
      </c>
      <c r="B489" s="12" t="s">
        <v>546</v>
      </c>
      <c r="C489" s="12" t="s">
        <v>48</v>
      </c>
      <c r="D489" s="12" t="s">
        <v>126</v>
      </c>
      <c r="E489" s="12" t="s">
        <v>268</v>
      </c>
      <c r="F489" s="12" t="s">
        <v>51</v>
      </c>
      <c r="G489" s="12" t="s">
        <v>350</v>
      </c>
      <c r="H489" s="12" t="s">
        <v>282</v>
      </c>
      <c r="I489" s="12" t="s">
        <v>548</v>
      </c>
      <c r="J489" s="12" t="s">
        <v>1024</v>
      </c>
      <c r="K489" s="12" t="s">
        <v>492</v>
      </c>
      <c r="L489" s="12" t="s">
        <v>273</v>
      </c>
      <c r="M489" s="12">
        <v>1</v>
      </c>
      <c r="N489" s="12" t="s">
        <v>1022</v>
      </c>
      <c r="O489" s="12" t="s">
        <v>342</v>
      </c>
      <c r="P489" s="12" t="s">
        <v>276</v>
      </c>
      <c r="Q489" s="12" t="s">
        <v>356</v>
      </c>
      <c r="R489" s="12" t="s">
        <v>278</v>
      </c>
      <c r="S489" s="12" t="s">
        <v>278</v>
      </c>
      <c r="T489" s="12" t="s">
        <v>279</v>
      </c>
      <c r="U489" s="12" t="s">
        <v>280</v>
      </c>
      <c r="V489" s="12" t="s">
        <v>1544</v>
      </c>
      <c r="W489" s="12" t="s">
        <v>1544</v>
      </c>
      <c r="X489" s="12" t="s">
        <v>704</v>
      </c>
      <c r="Y489" s="12" t="s">
        <v>552</v>
      </c>
      <c r="Z489" s="12" t="s">
        <v>553</v>
      </c>
      <c r="AA489" s="12"/>
      <c r="AB489" s="12"/>
      <c r="AC489" s="15" t="s">
        <v>7</v>
      </c>
      <c r="AD489">
        <v>1</v>
      </c>
      <c r="AE489">
        <v>0</v>
      </c>
      <c r="AF489">
        <v>193</v>
      </c>
      <c r="AG489">
        <v>193</v>
      </c>
      <c r="AH489" t="s">
        <v>1685</v>
      </c>
      <c r="AI489">
        <v>193</v>
      </c>
    </row>
    <row r="490" spans="1:35">
      <c r="A490" t="str">
        <f t="shared" si="7"/>
        <v>130103300110199004</v>
      </c>
      <c r="B490" s="12" t="s">
        <v>546</v>
      </c>
      <c r="C490" s="12" t="s">
        <v>48</v>
      </c>
      <c r="D490" s="12" t="s">
        <v>126</v>
      </c>
      <c r="E490" s="12" t="s">
        <v>268</v>
      </c>
      <c r="F490" s="12" t="s">
        <v>53</v>
      </c>
      <c r="G490" s="12" t="s">
        <v>350</v>
      </c>
      <c r="H490" s="12" t="s">
        <v>282</v>
      </c>
      <c r="I490" s="12" t="s">
        <v>548</v>
      </c>
      <c r="J490" s="12" t="s">
        <v>1025</v>
      </c>
      <c r="K490" s="12" t="s">
        <v>492</v>
      </c>
      <c r="L490" s="12" t="s">
        <v>273</v>
      </c>
      <c r="M490" s="12">
        <v>1</v>
      </c>
      <c r="N490" s="12" t="s">
        <v>1022</v>
      </c>
      <c r="O490" s="12" t="s">
        <v>342</v>
      </c>
      <c r="P490" s="12" t="s">
        <v>276</v>
      </c>
      <c r="Q490" s="12" t="s">
        <v>356</v>
      </c>
      <c r="R490" s="12" t="s">
        <v>278</v>
      </c>
      <c r="S490" s="12" t="s">
        <v>278</v>
      </c>
      <c r="T490" s="12" t="s">
        <v>279</v>
      </c>
      <c r="U490" s="12" t="s">
        <v>280</v>
      </c>
      <c r="V490" s="12" t="s">
        <v>1544</v>
      </c>
      <c r="W490" s="12" t="s">
        <v>1544</v>
      </c>
      <c r="X490" s="12" t="s">
        <v>706</v>
      </c>
      <c r="Y490" s="12" t="s">
        <v>552</v>
      </c>
      <c r="Z490" s="12" t="s">
        <v>553</v>
      </c>
      <c r="AA490" s="12"/>
      <c r="AB490" s="12"/>
      <c r="AC490" s="15" t="s">
        <v>7</v>
      </c>
      <c r="AD490">
        <v>1</v>
      </c>
      <c r="AE490">
        <v>0</v>
      </c>
      <c r="AF490">
        <v>227</v>
      </c>
      <c r="AG490">
        <v>227</v>
      </c>
      <c r="AH490" t="s">
        <v>1743</v>
      </c>
      <c r="AI490">
        <v>227</v>
      </c>
    </row>
    <row r="491" spans="1:35">
      <c r="A491" t="str">
        <f t="shared" si="7"/>
        <v>130103300110200001</v>
      </c>
      <c r="B491" s="12" t="s">
        <v>546</v>
      </c>
      <c r="C491" s="12" t="s">
        <v>48</v>
      </c>
      <c r="D491" s="12" t="s">
        <v>1026</v>
      </c>
      <c r="E491" s="12" t="s">
        <v>268</v>
      </c>
      <c r="F491" s="12" t="s">
        <v>49</v>
      </c>
      <c r="G491" s="12" t="s">
        <v>350</v>
      </c>
      <c r="H491" s="12" t="s">
        <v>282</v>
      </c>
      <c r="I491" s="12" t="s">
        <v>555</v>
      </c>
      <c r="J491" s="12" t="s">
        <v>1027</v>
      </c>
      <c r="K491" s="12" t="s">
        <v>269</v>
      </c>
      <c r="L491" s="12" t="s">
        <v>273</v>
      </c>
      <c r="M491" s="12">
        <v>1</v>
      </c>
      <c r="N491" s="12" t="s">
        <v>550</v>
      </c>
      <c r="O491" s="12" t="s">
        <v>342</v>
      </c>
      <c r="P491" s="12" t="s">
        <v>276</v>
      </c>
      <c r="Q491" s="12" t="s">
        <v>356</v>
      </c>
      <c r="R491" s="12" t="s">
        <v>278</v>
      </c>
      <c r="S491" s="12" t="s">
        <v>278</v>
      </c>
      <c r="T491" s="12" t="s">
        <v>279</v>
      </c>
      <c r="U491" s="12" t="s">
        <v>280</v>
      </c>
      <c r="V491" s="12" t="s">
        <v>1383</v>
      </c>
      <c r="W491" s="12" t="s">
        <v>1383</v>
      </c>
      <c r="X491" s="12" t="s">
        <v>1028</v>
      </c>
      <c r="Y491" s="12" t="s">
        <v>552</v>
      </c>
      <c r="Z491" s="12" t="s">
        <v>553</v>
      </c>
      <c r="AA491" s="12"/>
      <c r="AB491" s="12"/>
      <c r="AC491" s="15" t="s">
        <v>29</v>
      </c>
      <c r="AD491">
        <v>1</v>
      </c>
      <c r="AE491">
        <v>0</v>
      </c>
      <c r="AF491">
        <v>58</v>
      </c>
      <c r="AG491">
        <v>58</v>
      </c>
      <c r="AH491" t="s">
        <v>1621</v>
      </c>
      <c r="AI491">
        <v>58</v>
      </c>
    </row>
    <row r="492" spans="1:35">
      <c r="A492" t="str">
        <f t="shared" si="7"/>
        <v>130103300110200002</v>
      </c>
      <c r="B492" s="12" t="s">
        <v>546</v>
      </c>
      <c r="C492" s="12" t="s">
        <v>48</v>
      </c>
      <c r="D492" s="12" t="s">
        <v>1026</v>
      </c>
      <c r="E492" s="12" t="s">
        <v>268</v>
      </c>
      <c r="F492" s="12" t="s">
        <v>50</v>
      </c>
      <c r="G492" s="12" t="s">
        <v>350</v>
      </c>
      <c r="H492" s="12" t="s">
        <v>282</v>
      </c>
      <c r="I492" s="12" t="s">
        <v>555</v>
      </c>
      <c r="J492" s="12" t="s">
        <v>1029</v>
      </c>
      <c r="K492" s="12" t="s">
        <v>269</v>
      </c>
      <c r="L492" s="12" t="s">
        <v>273</v>
      </c>
      <c r="M492" s="12">
        <v>1</v>
      </c>
      <c r="N492" s="12" t="s">
        <v>550</v>
      </c>
      <c r="O492" s="12" t="s">
        <v>342</v>
      </c>
      <c r="P492" s="12" t="s">
        <v>276</v>
      </c>
      <c r="Q492" s="12" t="s">
        <v>356</v>
      </c>
      <c r="R492" s="12" t="s">
        <v>278</v>
      </c>
      <c r="S492" s="12" t="s">
        <v>278</v>
      </c>
      <c r="T492" s="12" t="s">
        <v>279</v>
      </c>
      <c r="U492" s="12" t="s">
        <v>280</v>
      </c>
      <c r="V492" s="12" t="s">
        <v>1383</v>
      </c>
      <c r="W492" s="12" t="s">
        <v>1383</v>
      </c>
      <c r="X492" s="12" t="s">
        <v>1030</v>
      </c>
      <c r="Y492" s="12" t="s">
        <v>552</v>
      </c>
      <c r="Z492" s="12" t="s">
        <v>553</v>
      </c>
      <c r="AA492" s="12"/>
      <c r="AB492" s="12"/>
      <c r="AC492" s="15" t="s">
        <v>29</v>
      </c>
      <c r="AD492">
        <v>1</v>
      </c>
      <c r="AE492">
        <v>0</v>
      </c>
      <c r="AF492">
        <v>76</v>
      </c>
      <c r="AG492">
        <v>76</v>
      </c>
      <c r="AH492" t="s">
        <v>1715</v>
      </c>
      <c r="AI492">
        <v>76</v>
      </c>
    </row>
    <row r="493" spans="1:35">
      <c r="A493" t="str">
        <f t="shared" si="7"/>
        <v>130103300110202001</v>
      </c>
      <c r="B493" s="12" t="s">
        <v>546</v>
      </c>
      <c r="C493" s="12" t="s">
        <v>48</v>
      </c>
      <c r="D493" s="12" t="s">
        <v>1031</v>
      </c>
      <c r="E493" s="12" t="s">
        <v>268</v>
      </c>
      <c r="F493" s="12" t="s">
        <v>1032</v>
      </c>
      <c r="G493" s="12" t="s">
        <v>350</v>
      </c>
      <c r="H493" s="12" t="s">
        <v>282</v>
      </c>
      <c r="I493" s="12" t="s">
        <v>555</v>
      </c>
      <c r="J493" s="12" t="s">
        <v>1033</v>
      </c>
      <c r="K493" s="12" t="s">
        <v>269</v>
      </c>
      <c r="L493" s="12" t="s">
        <v>273</v>
      </c>
      <c r="M493" s="12">
        <v>2</v>
      </c>
      <c r="N493" s="12" t="s">
        <v>550</v>
      </c>
      <c r="O493" s="12" t="s">
        <v>342</v>
      </c>
      <c r="P493" s="12" t="s">
        <v>276</v>
      </c>
      <c r="Q493" s="12" t="s">
        <v>356</v>
      </c>
      <c r="R493" s="12" t="s">
        <v>278</v>
      </c>
      <c r="S493" s="12" t="s">
        <v>278</v>
      </c>
      <c r="T493" s="12" t="s">
        <v>279</v>
      </c>
      <c r="U493" s="12" t="s">
        <v>280</v>
      </c>
      <c r="V493" s="12" t="s">
        <v>1396</v>
      </c>
      <c r="W493" s="12" t="s">
        <v>1396</v>
      </c>
      <c r="X493" s="12" t="s">
        <v>611</v>
      </c>
      <c r="Y493" s="12" t="s">
        <v>552</v>
      </c>
      <c r="Z493" s="12" t="s">
        <v>553</v>
      </c>
      <c r="AA493" s="12"/>
      <c r="AB493" s="12"/>
      <c r="AC493" s="15" t="s">
        <v>15</v>
      </c>
      <c r="AD493">
        <v>2</v>
      </c>
      <c r="AE493">
        <v>0</v>
      </c>
      <c r="AF493">
        <v>155</v>
      </c>
      <c r="AG493">
        <v>155</v>
      </c>
      <c r="AH493" t="s">
        <v>1622</v>
      </c>
      <c r="AI493">
        <v>77.5</v>
      </c>
    </row>
    <row r="494" spans="1:35">
      <c r="A494" t="str">
        <f t="shared" si="7"/>
        <v>130103300110203001</v>
      </c>
      <c r="B494" s="12" t="s">
        <v>546</v>
      </c>
      <c r="C494" s="12" t="s">
        <v>48</v>
      </c>
      <c r="D494" s="12" t="s">
        <v>1034</v>
      </c>
      <c r="E494" s="12" t="s">
        <v>268</v>
      </c>
      <c r="F494" s="12" t="s">
        <v>1035</v>
      </c>
      <c r="G494" s="12" t="s">
        <v>350</v>
      </c>
      <c r="H494" s="12" t="s">
        <v>282</v>
      </c>
      <c r="I494" s="12" t="s">
        <v>555</v>
      </c>
      <c r="J494" s="12" t="s">
        <v>1036</v>
      </c>
      <c r="K494" s="12" t="s">
        <v>269</v>
      </c>
      <c r="L494" s="12" t="s">
        <v>273</v>
      </c>
      <c r="M494" s="12">
        <v>2</v>
      </c>
      <c r="N494" s="12" t="s">
        <v>1037</v>
      </c>
      <c r="O494" s="12" t="s">
        <v>342</v>
      </c>
      <c r="P494" s="12" t="s">
        <v>276</v>
      </c>
      <c r="Q494" s="12" t="s">
        <v>356</v>
      </c>
      <c r="R494" s="12" t="s">
        <v>278</v>
      </c>
      <c r="S494" s="12" t="s">
        <v>278</v>
      </c>
      <c r="T494" s="12" t="s">
        <v>279</v>
      </c>
      <c r="U494" s="12" t="s">
        <v>280</v>
      </c>
      <c r="V494" s="12" t="s">
        <v>1406</v>
      </c>
      <c r="W494" s="12" t="s">
        <v>1406</v>
      </c>
      <c r="X494" s="12" t="s">
        <v>1038</v>
      </c>
      <c r="Y494" s="12" t="s">
        <v>552</v>
      </c>
      <c r="Z494" s="12" t="s">
        <v>553</v>
      </c>
      <c r="AA494" s="12"/>
      <c r="AB494" s="12"/>
      <c r="AC494" s="15" t="s">
        <v>60</v>
      </c>
      <c r="AD494">
        <v>2</v>
      </c>
      <c r="AE494">
        <v>0</v>
      </c>
      <c r="AF494">
        <v>41</v>
      </c>
      <c r="AG494">
        <v>41</v>
      </c>
      <c r="AH494" t="s">
        <v>1597</v>
      </c>
      <c r="AI494">
        <v>20.5</v>
      </c>
    </row>
    <row r="495" spans="1:35">
      <c r="A495" t="str">
        <f t="shared" si="7"/>
        <v>119104400110002004</v>
      </c>
      <c r="B495" s="12" t="s">
        <v>1039</v>
      </c>
      <c r="C495" s="12" t="s">
        <v>62</v>
      </c>
      <c r="D495" s="12" t="s">
        <v>119</v>
      </c>
      <c r="E495" s="12" t="s">
        <v>1040</v>
      </c>
      <c r="F495" s="12" t="s">
        <v>1041</v>
      </c>
      <c r="G495" s="12" t="s">
        <v>350</v>
      </c>
      <c r="H495" s="12" t="s">
        <v>282</v>
      </c>
      <c r="I495" s="12" t="s">
        <v>1042</v>
      </c>
      <c r="J495" s="12" t="s">
        <v>1043</v>
      </c>
      <c r="K495" s="12" t="s">
        <v>492</v>
      </c>
      <c r="L495" s="12" t="s">
        <v>426</v>
      </c>
      <c r="M495" s="12">
        <v>1</v>
      </c>
      <c r="N495" s="12" t="s">
        <v>1044</v>
      </c>
      <c r="O495" s="12" t="s">
        <v>342</v>
      </c>
      <c r="P495" s="12" t="s">
        <v>329</v>
      </c>
      <c r="Q495" s="12" t="s">
        <v>397</v>
      </c>
      <c r="R495" s="12" t="s">
        <v>278</v>
      </c>
      <c r="S495" s="12" t="s">
        <v>278</v>
      </c>
      <c r="T495" s="12" t="s">
        <v>279</v>
      </c>
      <c r="U495" s="12" t="s">
        <v>280</v>
      </c>
      <c r="V495" s="12" t="s">
        <v>1545</v>
      </c>
      <c r="W495" s="12" t="s">
        <v>1545</v>
      </c>
      <c r="X495" s="12" t="s">
        <v>1045</v>
      </c>
      <c r="Y495" s="12" t="s">
        <v>1046</v>
      </c>
      <c r="Z495" s="12" t="s">
        <v>1047</v>
      </c>
      <c r="AA495" s="12" t="s">
        <v>1048</v>
      </c>
      <c r="AB495" s="12"/>
      <c r="AC495" s="15" t="s">
        <v>61</v>
      </c>
      <c r="AD495">
        <v>1</v>
      </c>
      <c r="AE495">
        <v>1</v>
      </c>
      <c r="AF495">
        <v>56</v>
      </c>
      <c r="AG495">
        <v>57</v>
      </c>
      <c r="AH495" t="s">
        <v>1610</v>
      </c>
      <c r="AI495">
        <v>56</v>
      </c>
    </row>
    <row r="496" spans="1:35">
      <c r="A496" t="str">
        <f t="shared" si="7"/>
        <v>119104400110002005</v>
      </c>
      <c r="B496" s="12" t="s">
        <v>1039</v>
      </c>
      <c r="C496" s="12" t="s">
        <v>62</v>
      </c>
      <c r="D496" s="12" t="s">
        <v>119</v>
      </c>
      <c r="E496" s="12" t="s">
        <v>1040</v>
      </c>
      <c r="F496" s="12" t="s">
        <v>1049</v>
      </c>
      <c r="G496" s="12" t="s">
        <v>350</v>
      </c>
      <c r="H496" s="12" t="s">
        <v>282</v>
      </c>
      <c r="I496" s="12" t="s">
        <v>1050</v>
      </c>
      <c r="J496" s="12" t="s">
        <v>1051</v>
      </c>
      <c r="K496" s="12" t="s">
        <v>492</v>
      </c>
      <c r="L496" s="12" t="s">
        <v>426</v>
      </c>
      <c r="M496" s="12">
        <v>1</v>
      </c>
      <c r="N496" s="12" t="s">
        <v>1052</v>
      </c>
      <c r="O496" s="12" t="s">
        <v>342</v>
      </c>
      <c r="P496" s="12" t="s">
        <v>329</v>
      </c>
      <c r="Q496" s="12" t="s">
        <v>356</v>
      </c>
      <c r="R496" s="12" t="s">
        <v>278</v>
      </c>
      <c r="S496" s="12" t="s">
        <v>278</v>
      </c>
      <c r="T496" s="12" t="s">
        <v>279</v>
      </c>
      <c r="U496" s="12" t="s">
        <v>280</v>
      </c>
      <c r="V496" s="12" t="s">
        <v>1545</v>
      </c>
      <c r="W496" s="12" t="s">
        <v>1545</v>
      </c>
      <c r="X496" s="12" t="s">
        <v>1045</v>
      </c>
      <c r="Y496" s="12" t="s">
        <v>1046</v>
      </c>
      <c r="Z496" s="12" t="s">
        <v>1047</v>
      </c>
      <c r="AA496" s="12" t="s">
        <v>1048</v>
      </c>
      <c r="AB496" s="12"/>
      <c r="AC496" s="15" t="s">
        <v>61</v>
      </c>
      <c r="AD496">
        <v>1</v>
      </c>
      <c r="AE496">
        <v>6</v>
      </c>
      <c r="AF496">
        <v>79</v>
      </c>
      <c r="AG496">
        <v>85</v>
      </c>
      <c r="AH496" t="s">
        <v>1614</v>
      </c>
      <c r="AI496">
        <v>79</v>
      </c>
    </row>
    <row r="497" spans="1:35">
      <c r="A497" t="str">
        <f t="shared" si="7"/>
        <v>119104400110002006</v>
      </c>
      <c r="B497" s="12" t="s">
        <v>1039</v>
      </c>
      <c r="C497" s="12" t="s">
        <v>62</v>
      </c>
      <c r="D497" s="12" t="s">
        <v>119</v>
      </c>
      <c r="E497" s="12" t="s">
        <v>1040</v>
      </c>
      <c r="F497" s="12" t="s">
        <v>1053</v>
      </c>
      <c r="G497" s="12" t="s">
        <v>350</v>
      </c>
      <c r="H497" s="12" t="s">
        <v>282</v>
      </c>
      <c r="I497" s="12" t="s">
        <v>1050</v>
      </c>
      <c r="J497" s="12" t="s">
        <v>1054</v>
      </c>
      <c r="K497" s="12" t="s">
        <v>492</v>
      </c>
      <c r="L497" s="12" t="s">
        <v>426</v>
      </c>
      <c r="M497" s="12">
        <v>1</v>
      </c>
      <c r="N497" s="12" t="s">
        <v>1052</v>
      </c>
      <c r="O497" s="12" t="s">
        <v>342</v>
      </c>
      <c r="P497" s="12" t="s">
        <v>329</v>
      </c>
      <c r="Q497" s="12" t="s">
        <v>356</v>
      </c>
      <c r="R497" s="12" t="s">
        <v>278</v>
      </c>
      <c r="S497" s="12" t="s">
        <v>278</v>
      </c>
      <c r="T497" s="12" t="s">
        <v>279</v>
      </c>
      <c r="U497" s="12" t="s">
        <v>280</v>
      </c>
      <c r="V497" s="12" t="s">
        <v>1533</v>
      </c>
      <c r="W497" s="12" t="s">
        <v>1533</v>
      </c>
      <c r="X497" s="12" t="s">
        <v>1055</v>
      </c>
      <c r="Y497" s="12" t="s">
        <v>1046</v>
      </c>
      <c r="Z497" s="12" t="s">
        <v>1047</v>
      </c>
      <c r="AA497" s="12" t="s">
        <v>1048</v>
      </c>
      <c r="AB497" s="12"/>
      <c r="AC497" s="15" t="s">
        <v>61</v>
      </c>
      <c r="AD497">
        <v>1</v>
      </c>
      <c r="AE497">
        <v>3</v>
      </c>
      <c r="AF497">
        <v>20</v>
      </c>
      <c r="AG497">
        <v>23</v>
      </c>
      <c r="AH497" t="s">
        <v>1580</v>
      </c>
      <c r="AI497">
        <v>20</v>
      </c>
    </row>
    <row r="498" spans="1:35">
      <c r="A498" t="str">
        <f t="shared" si="7"/>
        <v>119104400110002007</v>
      </c>
      <c r="B498" s="12" t="s">
        <v>1039</v>
      </c>
      <c r="C498" s="12" t="s">
        <v>62</v>
      </c>
      <c r="D498" s="12" t="s">
        <v>119</v>
      </c>
      <c r="E498" s="12" t="s">
        <v>1040</v>
      </c>
      <c r="F498" s="12" t="s">
        <v>1056</v>
      </c>
      <c r="G498" s="12" t="s">
        <v>350</v>
      </c>
      <c r="H498" s="12" t="s">
        <v>282</v>
      </c>
      <c r="I498" s="12" t="s">
        <v>1050</v>
      </c>
      <c r="J498" s="12" t="s">
        <v>1057</v>
      </c>
      <c r="K498" s="12" t="s">
        <v>492</v>
      </c>
      <c r="L498" s="12" t="s">
        <v>426</v>
      </c>
      <c r="M498" s="12">
        <v>1</v>
      </c>
      <c r="N498" s="12" t="s">
        <v>1052</v>
      </c>
      <c r="O498" s="12" t="s">
        <v>342</v>
      </c>
      <c r="P498" s="12" t="s">
        <v>329</v>
      </c>
      <c r="Q498" s="12" t="s">
        <v>356</v>
      </c>
      <c r="R498" s="12" t="s">
        <v>278</v>
      </c>
      <c r="S498" s="12" t="s">
        <v>278</v>
      </c>
      <c r="T498" s="12" t="s">
        <v>279</v>
      </c>
      <c r="U498" s="12" t="s">
        <v>280</v>
      </c>
      <c r="V498" s="12" t="s">
        <v>1539</v>
      </c>
      <c r="W498" s="12" t="s">
        <v>1539</v>
      </c>
      <c r="X498" s="12" t="s">
        <v>1055</v>
      </c>
      <c r="Y498" s="12" t="s">
        <v>1046</v>
      </c>
      <c r="Z498" s="12" t="s">
        <v>1047</v>
      </c>
      <c r="AA498" s="12" t="s">
        <v>1048</v>
      </c>
      <c r="AB498" s="12"/>
      <c r="AC498" s="15" t="s">
        <v>61</v>
      </c>
      <c r="AD498">
        <v>1</v>
      </c>
      <c r="AE498">
        <v>8</v>
      </c>
      <c r="AF498">
        <v>16</v>
      </c>
      <c r="AG498">
        <v>24</v>
      </c>
      <c r="AH498" t="s">
        <v>1564</v>
      </c>
      <c r="AI498">
        <v>16</v>
      </c>
    </row>
    <row r="499" spans="1:35">
      <c r="A499" t="str">
        <f t="shared" si="7"/>
        <v>119104400110002011</v>
      </c>
      <c r="B499" s="12" t="s">
        <v>1039</v>
      </c>
      <c r="C499" s="12" t="s">
        <v>62</v>
      </c>
      <c r="D499" s="12" t="s">
        <v>119</v>
      </c>
      <c r="E499" s="12" t="s">
        <v>1040</v>
      </c>
      <c r="F499" s="12" t="s">
        <v>1058</v>
      </c>
      <c r="G499" s="12" t="s">
        <v>350</v>
      </c>
      <c r="H499" s="12" t="s">
        <v>282</v>
      </c>
      <c r="I499" s="12" t="s">
        <v>1050</v>
      </c>
      <c r="J499" s="12" t="s">
        <v>1059</v>
      </c>
      <c r="K499" s="12" t="s">
        <v>492</v>
      </c>
      <c r="L499" s="12" t="s">
        <v>426</v>
      </c>
      <c r="M499" s="12">
        <v>1</v>
      </c>
      <c r="N499" s="12" t="s">
        <v>1052</v>
      </c>
      <c r="O499" s="12" t="s">
        <v>342</v>
      </c>
      <c r="P499" s="12" t="s">
        <v>329</v>
      </c>
      <c r="Q499" s="12" t="s">
        <v>356</v>
      </c>
      <c r="R499" s="12" t="s">
        <v>299</v>
      </c>
      <c r="S499" s="12" t="s">
        <v>278</v>
      </c>
      <c r="T499" s="12" t="s">
        <v>279</v>
      </c>
      <c r="U499" s="12" t="s">
        <v>280</v>
      </c>
      <c r="V499" s="12" t="s">
        <v>1524</v>
      </c>
      <c r="W499" s="12" t="s">
        <v>1524</v>
      </c>
      <c r="X499" s="12" t="s">
        <v>1060</v>
      </c>
      <c r="Y499" s="12" t="s">
        <v>1046</v>
      </c>
      <c r="Z499" s="12" t="s">
        <v>1047</v>
      </c>
      <c r="AA499" s="12" t="s">
        <v>1048</v>
      </c>
      <c r="AB499" s="12"/>
      <c r="AC499" s="15" t="s">
        <v>60</v>
      </c>
      <c r="AD499">
        <v>1</v>
      </c>
      <c r="AE499">
        <v>1</v>
      </c>
      <c r="AF499">
        <v>58</v>
      </c>
      <c r="AG499">
        <v>59</v>
      </c>
      <c r="AH499" t="s">
        <v>1621</v>
      </c>
      <c r="AI499">
        <v>58</v>
      </c>
    </row>
    <row r="500" spans="1:35">
      <c r="A500" t="str">
        <f t="shared" si="7"/>
        <v>119104400110002012</v>
      </c>
      <c r="B500" s="12" t="s">
        <v>1039</v>
      </c>
      <c r="C500" s="12" t="s">
        <v>62</v>
      </c>
      <c r="D500" s="12" t="s">
        <v>119</v>
      </c>
      <c r="E500" s="12" t="s">
        <v>1040</v>
      </c>
      <c r="F500" s="12" t="s">
        <v>1061</v>
      </c>
      <c r="G500" s="12" t="s">
        <v>350</v>
      </c>
      <c r="H500" s="12" t="s">
        <v>282</v>
      </c>
      <c r="I500" s="12" t="s">
        <v>1050</v>
      </c>
      <c r="J500" s="12" t="s">
        <v>1062</v>
      </c>
      <c r="K500" s="12" t="s">
        <v>492</v>
      </c>
      <c r="L500" s="12" t="s">
        <v>426</v>
      </c>
      <c r="M500" s="12">
        <v>1</v>
      </c>
      <c r="N500" s="12" t="s">
        <v>1052</v>
      </c>
      <c r="O500" s="12" t="s">
        <v>342</v>
      </c>
      <c r="P500" s="12" t="s">
        <v>329</v>
      </c>
      <c r="Q500" s="12" t="s">
        <v>356</v>
      </c>
      <c r="R500" s="12" t="s">
        <v>278</v>
      </c>
      <c r="S500" s="12" t="s">
        <v>278</v>
      </c>
      <c r="T500" s="12" t="s">
        <v>279</v>
      </c>
      <c r="U500" s="12" t="s">
        <v>280</v>
      </c>
      <c r="V500" s="12" t="s">
        <v>1525</v>
      </c>
      <c r="W500" s="12" t="s">
        <v>1525</v>
      </c>
      <c r="X500" s="12" t="s">
        <v>1055</v>
      </c>
      <c r="Y500" s="12" t="s">
        <v>1046</v>
      </c>
      <c r="Z500" s="12" t="s">
        <v>1047</v>
      </c>
      <c r="AA500" s="12" t="s">
        <v>1048</v>
      </c>
      <c r="AB500" s="12"/>
      <c r="AC500" s="15" t="s">
        <v>60</v>
      </c>
      <c r="AD500">
        <v>1</v>
      </c>
      <c r="AE500">
        <v>0</v>
      </c>
      <c r="AF500">
        <v>21</v>
      </c>
      <c r="AG500">
        <v>21</v>
      </c>
      <c r="AH500" t="s">
        <v>1597</v>
      </c>
      <c r="AI500">
        <v>21</v>
      </c>
    </row>
    <row r="501" spans="1:35">
      <c r="A501" t="str">
        <f t="shared" si="7"/>
        <v>119104400110002013</v>
      </c>
      <c r="B501" s="12" t="s">
        <v>1039</v>
      </c>
      <c r="C501" s="12" t="s">
        <v>62</v>
      </c>
      <c r="D501" s="12" t="s">
        <v>119</v>
      </c>
      <c r="E501" s="12" t="s">
        <v>1040</v>
      </c>
      <c r="F501" s="12" t="s">
        <v>1063</v>
      </c>
      <c r="G501" s="12" t="s">
        <v>350</v>
      </c>
      <c r="H501" s="12" t="s">
        <v>282</v>
      </c>
      <c r="I501" s="12" t="s">
        <v>1050</v>
      </c>
      <c r="J501" s="12" t="s">
        <v>1064</v>
      </c>
      <c r="K501" s="12" t="s">
        <v>492</v>
      </c>
      <c r="L501" s="12" t="s">
        <v>426</v>
      </c>
      <c r="M501" s="12">
        <v>1</v>
      </c>
      <c r="N501" s="12" t="s">
        <v>1052</v>
      </c>
      <c r="O501" s="12" t="s">
        <v>342</v>
      </c>
      <c r="P501" s="12" t="s">
        <v>329</v>
      </c>
      <c r="Q501" s="12" t="s">
        <v>356</v>
      </c>
      <c r="R501" s="12" t="s">
        <v>299</v>
      </c>
      <c r="S501" s="12" t="s">
        <v>278</v>
      </c>
      <c r="T501" s="12" t="s">
        <v>279</v>
      </c>
      <c r="U501" s="12" t="s">
        <v>280</v>
      </c>
      <c r="V501" s="12" t="s">
        <v>1525</v>
      </c>
      <c r="W501" s="12" t="s">
        <v>1525</v>
      </c>
      <c r="X501" s="12" t="s">
        <v>1060</v>
      </c>
      <c r="Y501" s="12" t="s">
        <v>1046</v>
      </c>
      <c r="Z501" s="12" t="s">
        <v>1047</v>
      </c>
      <c r="AA501" s="12" t="s">
        <v>1048</v>
      </c>
      <c r="AB501" s="12"/>
      <c r="AC501" s="15" t="s">
        <v>60</v>
      </c>
      <c r="AD501">
        <v>1</v>
      </c>
      <c r="AE501">
        <v>0</v>
      </c>
      <c r="AF501">
        <v>68</v>
      </c>
      <c r="AG501">
        <v>68</v>
      </c>
      <c r="AH501" t="s">
        <v>1636</v>
      </c>
      <c r="AI501">
        <v>68</v>
      </c>
    </row>
    <row r="502" spans="1:35">
      <c r="A502" t="str">
        <f t="shared" si="7"/>
        <v>119104400110002014</v>
      </c>
      <c r="B502" s="12" t="s">
        <v>1039</v>
      </c>
      <c r="C502" s="12" t="s">
        <v>62</v>
      </c>
      <c r="D502" s="12" t="s">
        <v>119</v>
      </c>
      <c r="E502" s="12" t="s">
        <v>1040</v>
      </c>
      <c r="F502" s="12" t="s">
        <v>63</v>
      </c>
      <c r="G502" s="12" t="s">
        <v>350</v>
      </c>
      <c r="H502" s="12" t="s">
        <v>282</v>
      </c>
      <c r="I502" s="12" t="s">
        <v>1050</v>
      </c>
      <c r="J502" s="12" t="s">
        <v>1065</v>
      </c>
      <c r="K502" s="12" t="s">
        <v>492</v>
      </c>
      <c r="L502" s="12" t="s">
        <v>426</v>
      </c>
      <c r="M502" s="12">
        <v>1</v>
      </c>
      <c r="N502" s="12" t="s">
        <v>1052</v>
      </c>
      <c r="O502" s="12" t="s">
        <v>342</v>
      </c>
      <c r="P502" s="12" t="s">
        <v>329</v>
      </c>
      <c r="Q502" s="12" t="s">
        <v>356</v>
      </c>
      <c r="R502" s="12" t="s">
        <v>278</v>
      </c>
      <c r="S502" s="12" t="s">
        <v>278</v>
      </c>
      <c r="T502" s="12" t="s">
        <v>279</v>
      </c>
      <c r="U502" s="12" t="s">
        <v>280</v>
      </c>
      <c r="V502" s="12" t="s">
        <v>1511</v>
      </c>
      <c r="W502" s="12" t="s">
        <v>1511</v>
      </c>
      <c r="X502" s="12" t="s">
        <v>1055</v>
      </c>
      <c r="Y502" s="12" t="s">
        <v>1046</v>
      </c>
      <c r="Z502" s="12" t="s">
        <v>1047</v>
      </c>
      <c r="AA502" s="12" t="s">
        <v>1048</v>
      </c>
      <c r="AB502" s="12"/>
      <c r="AC502" s="15" t="s">
        <v>59</v>
      </c>
      <c r="AD502">
        <v>1</v>
      </c>
      <c r="AE502">
        <v>1</v>
      </c>
      <c r="AF502">
        <v>23</v>
      </c>
      <c r="AG502">
        <v>24</v>
      </c>
      <c r="AH502" t="s">
        <v>1579</v>
      </c>
      <c r="AI502">
        <v>23</v>
      </c>
    </row>
    <row r="503" spans="1:35">
      <c r="A503" t="str">
        <f t="shared" si="7"/>
        <v>119104400110002018</v>
      </c>
      <c r="B503" s="12" t="s">
        <v>1039</v>
      </c>
      <c r="C503" s="12" t="s">
        <v>62</v>
      </c>
      <c r="D503" s="12" t="s">
        <v>119</v>
      </c>
      <c r="E503" s="12" t="s">
        <v>1040</v>
      </c>
      <c r="F503" s="12" t="s">
        <v>1066</v>
      </c>
      <c r="G503" s="12" t="s">
        <v>350</v>
      </c>
      <c r="H503" s="12" t="s">
        <v>282</v>
      </c>
      <c r="I503" s="12" t="s">
        <v>1067</v>
      </c>
      <c r="J503" s="12" t="s">
        <v>1068</v>
      </c>
      <c r="K503" s="12" t="s">
        <v>492</v>
      </c>
      <c r="L503" s="12" t="s">
        <v>426</v>
      </c>
      <c r="M503" s="12">
        <v>1</v>
      </c>
      <c r="N503" s="12" t="s">
        <v>1052</v>
      </c>
      <c r="O503" s="12" t="s">
        <v>342</v>
      </c>
      <c r="P503" s="12" t="s">
        <v>329</v>
      </c>
      <c r="Q503" s="12" t="s">
        <v>356</v>
      </c>
      <c r="R503" s="12" t="s">
        <v>299</v>
      </c>
      <c r="S503" s="12" t="s">
        <v>1403</v>
      </c>
      <c r="T503" s="12" t="s">
        <v>279</v>
      </c>
      <c r="U503" s="12" t="s">
        <v>280</v>
      </c>
      <c r="V503" s="12" t="s">
        <v>1502</v>
      </c>
      <c r="W503" s="12" t="s">
        <v>1502</v>
      </c>
      <c r="X503" s="12" t="s">
        <v>1060</v>
      </c>
      <c r="Y503" s="12" t="s">
        <v>1046</v>
      </c>
      <c r="Z503" s="12" t="s">
        <v>1047</v>
      </c>
      <c r="AA503" s="12" t="s">
        <v>1048</v>
      </c>
      <c r="AB503" s="12"/>
      <c r="AC503" s="15" t="s">
        <v>29</v>
      </c>
      <c r="AD503">
        <v>1</v>
      </c>
      <c r="AE503">
        <v>0</v>
      </c>
      <c r="AF503">
        <v>7</v>
      </c>
      <c r="AG503">
        <v>7</v>
      </c>
      <c r="AH503" t="s">
        <v>1585</v>
      </c>
      <c r="AI503">
        <v>7</v>
      </c>
    </row>
    <row r="504" spans="1:35">
      <c r="A504" t="str">
        <f t="shared" si="7"/>
        <v>119104400110002019</v>
      </c>
      <c r="B504" s="12" t="s">
        <v>1039</v>
      </c>
      <c r="C504" s="12" t="s">
        <v>62</v>
      </c>
      <c r="D504" s="12" t="s">
        <v>119</v>
      </c>
      <c r="E504" s="12" t="s">
        <v>1040</v>
      </c>
      <c r="F504" s="12" t="s">
        <v>64</v>
      </c>
      <c r="G504" s="12" t="s">
        <v>350</v>
      </c>
      <c r="H504" s="12" t="s">
        <v>282</v>
      </c>
      <c r="I504" s="12" t="s">
        <v>1069</v>
      </c>
      <c r="J504" s="12" t="s">
        <v>1070</v>
      </c>
      <c r="K504" s="12" t="s">
        <v>492</v>
      </c>
      <c r="L504" s="12" t="s">
        <v>426</v>
      </c>
      <c r="M504" s="12">
        <v>1</v>
      </c>
      <c r="N504" s="12" t="s">
        <v>1071</v>
      </c>
      <c r="O504" s="12" t="s">
        <v>342</v>
      </c>
      <c r="P504" s="12" t="s">
        <v>329</v>
      </c>
      <c r="Q504" s="12" t="s">
        <v>356</v>
      </c>
      <c r="R504" s="12" t="s">
        <v>278</v>
      </c>
      <c r="S504" s="12" t="s">
        <v>278</v>
      </c>
      <c r="T504" s="12" t="s">
        <v>279</v>
      </c>
      <c r="U504" s="12" t="s">
        <v>280</v>
      </c>
      <c r="V504" s="12" t="s">
        <v>1545</v>
      </c>
      <c r="W504" s="12" t="s">
        <v>1545</v>
      </c>
      <c r="X504" s="12" t="s">
        <v>1045</v>
      </c>
      <c r="Y504" s="12" t="s">
        <v>1046</v>
      </c>
      <c r="Z504" s="12" t="s">
        <v>1047</v>
      </c>
      <c r="AA504" s="12" t="s">
        <v>1048</v>
      </c>
      <c r="AB504" s="12"/>
      <c r="AC504" s="15" t="s">
        <v>61</v>
      </c>
      <c r="AD504">
        <v>1</v>
      </c>
      <c r="AE504">
        <v>0</v>
      </c>
      <c r="AF504">
        <v>117</v>
      </c>
      <c r="AG504">
        <v>117</v>
      </c>
      <c r="AH504" t="s">
        <v>1694</v>
      </c>
      <c r="AI504">
        <v>117</v>
      </c>
    </row>
    <row r="505" spans="1:35">
      <c r="A505" t="str">
        <f t="shared" si="7"/>
        <v>119104400110002020</v>
      </c>
      <c r="B505" s="12" t="s">
        <v>1039</v>
      </c>
      <c r="C505" s="12" t="s">
        <v>62</v>
      </c>
      <c r="D505" s="12" t="s">
        <v>119</v>
      </c>
      <c r="E505" s="12" t="s">
        <v>1040</v>
      </c>
      <c r="F505" s="12" t="s">
        <v>65</v>
      </c>
      <c r="G505" s="12" t="s">
        <v>350</v>
      </c>
      <c r="H505" s="12" t="s">
        <v>282</v>
      </c>
      <c r="I505" s="12" t="s">
        <v>1072</v>
      </c>
      <c r="J505" s="12" t="s">
        <v>1073</v>
      </c>
      <c r="K505" s="12" t="s">
        <v>492</v>
      </c>
      <c r="L505" s="12" t="s">
        <v>426</v>
      </c>
      <c r="M505" s="12">
        <v>1</v>
      </c>
      <c r="N505" s="12" t="s">
        <v>1074</v>
      </c>
      <c r="O505" s="12" t="s">
        <v>342</v>
      </c>
      <c r="P505" s="12" t="s">
        <v>329</v>
      </c>
      <c r="Q505" s="12" t="s">
        <v>397</v>
      </c>
      <c r="R505" s="12" t="s">
        <v>278</v>
      </c>
      <c r="S505" s="12" t="s">
        <v>278</v>
      </c>
      <c r="T505" s="12" t="s">
        <v>279</v>
      </c>
      <c r="U505" s="12" t="s">
        <v>280</v>
      </c>
      <c r="V505" s="12" t="s">
        <v>1545</v>
      </c>
      <c r="W505" s="12" t="s">
        <v>1545</v>
      </c>
      <c r="X505" s="12" t="s">
        <v>1045</v>
      </c>
      <c r="Y505" s="12" t="s">
        <v>1046</v>
      </c>
      <c r="Z505" s="12" t="s">
        <v>1047</v>
      </c>
      <c r="AA505" s="12" t="s">
        <v>1048</v>
      </c>
      <c r="AB505" s="12"/>
      <c r="AC505" s="15" t="s">
        <v>61</v>
      </c>
      <c r="AD505">
        <v>1</v>
      </c>
      <c r="AE505">
        <v>0</v>
      </c>
      <c r="AF505">
        <v>47</v>
      </c>
      <c r="AG505">
        <v>47</v>
      </c>
      <c r="AH505" t="s">
        <v>1699</v>
      </c>
      <c r="AI505">
        <v>47</v>
      </c>
    </row>
    <row r="506" spans="1:35">
      <c r="A506" t="str">
        <f t="shared" si="7"/>
        <v>119104400110002021</v>
      </c>
      <c r="B506" s="12" t="s">
        <v>1039</v>
      </c>
      <c r="C506" s="12" t="s">
        <v>62</v>
      </c>
      <c r="D506" s="12" t="s">
        <v>119</v>
      </c>
      <c r="E506" s="12" t="s">
        <v>1040</v>
      </c>
      <c r="F506" s="12" t="s">
        <v>1075</v>
      </c>
      <c r="G506" s="12" t="s">
        <v>350</v>
      </c>
      <c r="H506" s="12" t="s">
        <v>282</v>
      </c>
      <c r="I506" s="12" t="s">
        <v>1050</v>
      </c>
      <c r="J506" s="12" t="s">
        <v>1076</v>
      </c>
      <c r="K506" s="12" t="s">
        <v>492</v>
      </c>
      <c r="L506" s="12" t="s">
        <v>426</v>
      </c>
      <c r="M506" s="12">
        <v>1</v>
      </c>
      <c r="N506" s="12" t="s">
        <v>1077</v>
      </c>
      <c r="O506" s="12" t="s">
        <v>342</v>
      </c>
      <c r="P506" s="12" t="s">
        <v>329</v>
      </c>
      <c r="Q506" s="12" t="s">
        <v>356</v>
      </c>
      <c r="R506" s="12" t="s">
        <v>278</v>
      </c>
      <c r="S506" s="12" t="s">
        <v>278</v>
      </c>
      <c r="T506" s="12" t="s">
        <v>279</v>
      </c>
      <c r="U506" s="12" t="s">
        <v>280</v>
      </c>
      <c r="V506" s="12" t="s">
        <v>1545</v>
      </c>
      <c r="W506" s="12" t="s">
        <v>1545</v>
      </c>
      <c r="X506" s="12" t="s">
        <v>1045</v>
      </c>
      <c r="Y506" s="12" t="s">
        <v>1046</v>
      </c>
      <c r="Z506" s="12" t="s">
        <v>1047</v>
      </c>
      <c r="AA506" s="12" t="s">
        <v>1048</v>
      </c>
      <c r="AB506" s="12"/>
      <c r="AC506" s="15" t="s">
        <v>61</v>
      </c>
      <c r="AD506">
        <v>1</v>
      </c>
      <c r="AE506">
        <v>1</v>
      </c>
      <c r="AF506">
        <v>319</v>
      </c>
      <c r="AG506">
        <v>320</v>
      </c>
      <c r="AH506" t="s">
        <v>1665</v>
      </c>
      <c r="AI506">
        <v>319</v>
      </c>
    </row>
    <row r="507" spans="1:35">
      <c r="A507" t="str">
        <f t="shared" si="7"/>
        <v>119104400110002025</v>
      </c>
      <c r="B507" s="12" t="s">
        <v>1039</v>
      </c>
      <c r="C507" s="12" t="s">
        <v>62</v>
      </c>
      <c r="D507" s="12" t="s">
        <v>119</v>
      </c>
      <c r="E507" s="12" t="s">
        <v>1040</v>
      </c>
      <c r="F507" s="12" t="s">
        <v>1078</v>
      </c>
      <c r="G507" s="12" t="s">
        <v>350</v>
      </c>
      <c r="H507" s="12" t="s">
        <v>282</v>
      </c>
      <c r="I507" s="12" t="s">
        <v>1050</v>
      </c>
      <c r="J507" s="12" t="s">
        <v>1079</v>
      </c>
      <c r="K507" s="12" t="s">
        <v>492</v>
      </c>
      <c r="L507" s="12" t="s">
        <v>426</v>
      </c>
      <c r="M507" s="12">
        <v>1</v>
      </c>
      <c r="N507" s="12" t="s">
        <v>1077</v>
      </c>
      <c r="O507" s="12" t="s">
        <v>342</v>
      </c>
      <c r="P507" s="12" t="s">
        <v>329</v>
      </c>
      <c r="Q507" s="12" t="s">
        <v>356</v>
      </c>
      <c r="R507" s="12" t="s">
        <v>278</v>
      </c>
      <c r="S507" s="12" t="s">
        <v>278</v>
      </c>
      <c r="T507" s="12" t="s">
        <v>279</v>
      </c>
      <c r="U507" s="12" t="s">
        <v>280</v>
      </c>
      <c r="V507" s="12" t="s">
        <v>1497</v>
      </c>
      <c r="W507" s="12" t="s">
        <v>1497</v>
      </c>
      <c r="X507" s="12" t="s">
        <v>1055</v>
      </c>
      <c r="Y507" s="12" t="s">
        <v>1046</v>
      </c>
      <c r="Z507" s="12" t="s">
        <v>1047</v>
      </c>
      <c r="AA507" s="12" t="s">
        <v>1048</v>
      </c>
      <c r="AB507" s="12"/>
      <c r="AC507" s="15" t="s">
        <v>29</v>
      </c>
      <c r="AD507">
        <v>1</v>
      </c>
      <c r="AE507">
        <v>1</v>
      </c>
      <c r="AF507">
        <v>186</v>
      </c>
      <c r="AG507">
        <v>187</v>
      </c>
      <c r="AH507" t="s">
        <v>1698</v>
      </c>
      <c r="AI507">
        <v>186</v>
      </c>
    </row>
    <row r="508" spans="1:35">
      <c r="A508" t="str">
        <f t="shared" si="7"/>
        <v>119104400110004001</v>
      </c>
      <c r="B508" s="12" t="s">
        <v>1039</v>
      </c>
      <c r="C508" s="12" t="s">
        <v>62</v>
      </c>
      <c r="D508" s="12" t="s">
        <v>238</v>
      </c>
      <c r="E508" s="12" t="s">
        <v>1040</v>
      </c>
      <c r="F508" s="12" t="s">
        <v>1080</v>
      </c>
      <c r="G508" s="12" t="s">
        <v>350</v>
      </c>
      <c r="H508" s="12" t="s">
        <v>282</v>
      </c>
      <c r="I508" s="12" t="s">
        <v>1081</v>
      </c>
      <c r="J508" s="12" t="s">
        <v>1082</v>
      </c>
      <c r="K508" s="12" t="s">
        <v>269</v>
      </c>
      <c r="L508" s="12" t="s">
        <v>426</v>
      </c>
      <c r="M508" s="12">
        <v>1</v>
      </c>
      <c r="N508" s="12" t="s">
        <v>1071</v>
      </c>
      <c r="O508" s="12" t="s">
        <v>381</v>
      </c>
      <c r="P508" s="12" t="s">
        <v>329</v>
      </c>
      <c r="Q508" s="12" t="s">
        <v>356</v>
      </c>
      <c r="R508" s="12" t="s">
        <v>278</v>
      </c>
      <c r="S508" s="12" t="s">
        <v>278</v>
      </c>
      <c r="T508" s="12" t="s">
        <v>279</v>
      </c>
      <c r="U508" s="12" t="s">
        <v>280</v>
      </c>
      <c r="V508" s="12" t="s">
        <v>1545</v>
      </c>
      <c r="W508" s="12" t="s">
        <v>1355</v>
      </c>
      <c r="X508" s="12" t="s">
        <v>1083</v>
      </c>
      <c r="Y508" s="12" t="s">
        <v>1046</v>
      </c>
      <c r="Z508" s="12" t="s">
        <v>1047</v>
      </c>
      <c r="AA508" s="12" t="s">
        <v>1048</v>
      </c>
      <c r="AB508" s="12"/>
      <c r="AC508" s="15" t="s">
        <v>61</v>
      </c>
      <c r="AD508">
        <v>1</v>
      </c>
      <c r="AE508">
        <v>0</v>
      </c>
      <c r="AF508">
        <v>22</v>
      </c>
      <c r="AG508">
        <v>22</v>
      </c>
      <c r="AH508" t="s">
        <v>1574</v>
      </c>
      <c r="AI508">
        <v>22</v>
      </c>
    </row>
    <row r="509" spans="1:35">
      <c r="A509" t="str">
        <f t="shared" si="7"/>
        <v>119104400110004003</v>
      </c>
      <c r="B509" s="12" t="s">
        <v>1039</v>
      </c>
      <c r="C509" s="12" t="s">
        <v>62</v>
      </c>
      <c r="D509" s="12" t="s">
        <v>238</v>
      </c>
      <c r="E509" s="12" t="s">
        <v>1040</v>
      </c>
      <c r="F509" s="12" t="s">
        <v>1085</v>
      </c>
      <c r="G509" s="12" t="s">
        <v>350</v>
      </c>
      <c r="H509" s="12" t="s">
        <v>282</v>
      </c>
      <c r="I509" s="12" t="s">
        <v>1086</v>
      </c>
      <c r="J509" s="12" t="s">
        <v>1087</v>
      </c>
      <c r="K509" s="12" t="s">
        <v>492</v>
      </c>
      <c r="L509" s="12" t="s">
        <v>426</v>
      </c>
      <c r="M509" s="12">
        <v>1</v>
      </c>
      <c r="N509" s="12" t="s">
        <v>1052</v>
      </c>
      <c r="O509" s="12" t="s">
        <v>342</v>
      </c>
      <c r="P509" s="12" t="s">
        <v>329</v>
      </c>
      <c r="Q509" s="12" t="s">
        <v>356</v>
      </c>
      <c r="R509" s="12" t="s">
        <v>278</v>
      </c>
      <c r="S509" s="12" t="s">
        <v>278</v>
      </c>
      <c r="T509" s="12" t="s">
        <v>279</v>
      </c>
      <c r="U509" s="12" t="s">
        <v>280</v>
      </c>
      <c r="V509" s="12" t="s">
        <v>1534</v>
      </c>
      <c r="W509" s="12" t="s">
        <v>1355</v>
      </c>
      <c r="X509" s="12" t="s">
        <v>1084</v>
      </c>
      <c r="Y509" s="12" t="s">
        <v>1046</v>
      </c>
      <c r="Z509" s="12" t="s">
        <v>1047</v>
      </c>
      <c r="AA509" s="12" t="s">
        <v>1048</v>
      </c>
      <c r="AB509" s="12"/>
      <c r="AC509" s="15" t="s">
        <v>61</v>
      </c>
      <c r="AD509">
        <v>1</v>
      </c>
      <c r="AE509">
        <v>1</v>
      </c>
      <c r="AF509">
        <v>9</v>
      </c>
      <c r="AG509">
        <v>10</v>
      </c>
      <c r="AH509" t="s">
        <v>1573</v>
      </c>
      <c r="AI509">
        <v>9</v>
      </c>
    </row>
    <row r="510" spans="1:35">
      <c r="A510" t="str">
        <f t="shared" si="7"/>
        <v>135103400110103001</v>
      </c>
      <c r="B510" s="12" t="s">
        <v>1088</v>
      </c>
      <c r="C510" s="12" t="s">
        <v>66</v>
      </c>
      <c r="D510" s="12" t="s">
        <v>66</v>
      </c>
      <c r="E510" s="12" t="s">
        <v>1040</v>
      </c>
      <c r="F510" s="12" t="s">
        <v>1089</v>
      </c>
      <c r="G510" s="12" t="s">
        <v>350</v>
      </c>
      <c r="H510" s="12" t="s">
        <v>282</v>
      </c>
      <c r="I510" s="12" t="s">
        <v>1090</v>
      </c>
      <c r="J510" s="12" t="s">
        <v>1091</v>
      </c>
      <c r="K510" s="12" t="s">
        <v>349</v>
      </c>
      <c r="L510" s="12" t="s">
        <v>354</v>
      </c>
      <c r="M510" s="12">
        <v>1</v>
      </c>
      <c r="N510" s="12" t="s">
        <v>1092</v>
      </c>
      <c r="O510" s="12" t="s">
        <v>318</v>
      </c>
      <c r="P510" s="12" t="s">
        <v>319</v>
      </c>
      <c r="Q510" s="12" t="s">
        <v>397</v>
      </c>
      <c r="R510" s="12" t="s">
        <v>278</v>
      </c>
      <c r="S510" s="12" t="s">
        <v>278</v>
      </c>
      <c r="T510" s="12" t="s">
        <v>279</v>
      </c>
      <c r="U510" s="12" t="s">
        <v>357</v>
      </c>
      <c r="V510" s="12" t="s">
        <v>1402</v>
      </c>
      <c r="W510" s="12" t="s">
        <v>1402</v>
      </c>
      <c r="X510" s="12" t="s">
        <v>1093</v>
      </c>
      <c r="Y510" s="12" t="s">
        <v>283</v>
      </c>
      <c r="Z510" s="12" t="s">
        <v>1094</v>
      </c>
      <c r="AA510" s="12" t="s">
        <v>1095</v>
      </c>
      <c r="AB510" s="12"/>
      <c r="AC510" s="15" t="s">
        <v>7</v>
      </c>
      <c r="AD510">
        <v>1</v>
      </c>
      <c r="AE510">
        <v>0</v>
      </c>
      <c r="AF510">
        <v>41</v>
      </c>
      <c r="AG510">
        <v>41</v>
      </c>
      <c r="AH510" t="s">
        <v>1572</v>
      </c>
      <c r="AI510">
        <v>41</v>
      </c>
    </row>
    <row r="511" spans="1:35">
      <c r="A511" t="str">
        <f t="shared" si="7"/>
        <v>135103400110103002</v>
      </c>
      <c r="B511" s="12" t="s">
        <v>1088</v>
      </c>
      <c r="C511" s="12" t="s">
        <v>66</v>
      </c>
      <c r="D511" s="12" t="s">
        <v>66</v>
      </c>
      <c r="E511" s="12" t="s">
        <v>1040</v>
      </c>
      <c r="F511" s="12" t="s">
        <v>1096</v>
      </c>
      <c r="G511" s="12" t="s">
        <v>350</v>
      </c>
      <c r="H511" s="12" t="s">
        <v>282</v>
      </c>
      <c r="I511" s="12" t="s">
        <v>1097</v>
      </c>
      <c r="J511" s="12" t="s">
        <v>1098</v>
      </c>
      <c r="K511" s="12" t="s">
        <v>269</v>
      </c>
      <c r="L511" s="12" t="s">
        <v>426</v>
      </c>
      <c r="M511" s="12">
        <v>1</v>
      </c>
      <c r="N511" s="12" t="s">
        <v>1099</v>
      </c>
      <c r="O511" s="12" t="s">
        <v>275</v>
      </c>
      <c r="P511" s="12" t="s">
        <v>276</v>
      </c>
      <c r="Q511" s="12" t="s">
        <v>356</v>
      </c>
      <c r="R511" s="12" t="s">
        <v>278</v>
      </c>
      <c r="S511" s="12" t="s">
        <v>278</v>
      </c>
      <c r="T511" s="12" t="s">
        <v>279</v>
      </c>
      <c r="U511" s="12" t="s">
        <v>280</v>
      </c>
      <c r="V511" s="12" t="s">
        <v>1396</v>
      </c>
      <c r="W511" s="12" t="s">
        <v>1396</v>
      </c>
      <c r="X511" s="12" t="s">
        <v>1100</v>
      </c>
      <c r="Y511" s="12" t="s">
        <v>283</v>
      </c>
      <c r="Z511" s="12" t="s">
        <v>1094</v>
      </c>
      <c r="AA511" s="12" t="s">
        <v>1095</v>
      </c>
      <c r="AB511" s="12"/>
      <c r="AC511" s="15" t="s">
        <v>15</v>
      </c>
      <c r="AD511">
        <v>1</v>
      </c>
      <c r="AE511">
        <v>0</v>
      </c>
      <c r="AF511">
        <v>221</v>
      </c>
      <c r="AG511">
        <v>221</v>
      </c>
      <c r="AH511" t="s">
        <v>1744</v>
      </c>
      <c r="AI511">
        <v>221</v>
      </c>
    </row>
    <row r="512" spans="1:35">
      <c r="A512" t="str">
        <f t="shared" si="7"/>
        <v>135103400110103003</v>
      </c>
      <c r="B512" s="12" t="s">
        <v>1088</v>
      </c>
      <c r="C512" s="12" t="s">
        <v>66</v>
      </c>
      <c r="D512" s="12" t="s">
        <v>66</v>
      </c>
      <c r="E512" s="12" t="s">
        <v>1040</v>
      </c>
      <c r="F512" s="12" t="s">
        <v>67</v>
      </c>
      <c r="G512" s="12" t="s">
        <v>350</v>
      </c>
      <c r="H512" s="12" t="s">
        <v>282</v>
      </c>
      <c r="I512" s="12" t="s">
        <v>1097</v>
      </c>
      <c r="J512" s="12" t="s">
        <v>1101</v>
      </c>
      <c r="K512" s="12" t="s">
        <v>269</v>
      </c>
      <c r="L512" s="12" t="s">
        <v>426</v>
      </c>
      <c r="M512" s="12">
        <v>1</v>
      </c>
      <c r="N512" s="12" t="s">
        <v>1099</v>
      </c>
      <c r="O512" s="12" t="s">
        <v>275</v>
      </c>
      <c r="P512" s="12" t="s">
        <v>276</v>
      </c>
      <c r="Q512" s="12" t="s">
        <v>397</v>
      </c>
      <c r="R512" s="12" t="s">
        <v>278</v>
      </c>
      <c r="S512" s="12" t="s">
        <v>278</v>
      </c>
      <c r="T512" s="12" t="s">
        <v>279</v>
      </c>
      <c r="U512" s="12" t="s">
        <v>280</v>
      </c>
      <c r="V512" s="12" t="s">
        <v>1399</v>
      </c>
      <c r="W512" s="12" t="s">
        <v>1399</v>
      </c>
      <c r="X512" s="12" t="s">
        <v>1102</v>
      </c>
      <c r="Y512" s="12" t="s">
        <v>283</v>
      </c>
      <c r="Z512" s="12" t="s">
        <v>1094</v>
      </c>
      <c r="AA512" s="12" t="s">
        <v>1095</v>
      </c>
      <c r="AB512" s="12"/>
      <c r="AC512" s="15" t="s">
        <v>55</v>
      </c>
      <c r="AD512">
        <v>1</v>
      </c>
      <c r="AE512">
        <v>0</v>
      </c>
      <c r="AF512">
        <v>79</v>
      </c>
      <c r="AG512">
        <v>79</v>
      </c>
      <c r="AH512" t="s">
        <v>1614</v>
      </c>
      <c r="AI512">
        <v>79</v>
      </c>
    </row>
    <row r="513" spans="1:35">
      <c r="A513" t="str">
        <f t="shared" si="7"/>
        <v>135103400110103004</v>
      </c>
      <c r="B513" s="12" t="s">
        <v>1088</v>
      </c>
      <c r="C513" s="12" t="s">
        <v>66</v>
      </c>
      <c r="D513" s="12" t="s">
        <v>66</v>
      </c>
      <c r="E513" s="12" t="s">
        <v>1040</v>
      </c>
      <c r="F513" s="12" t="s">
        <v>1103</v>
      </c>
      <c r="G513" s="12" t="s">
        <v>350</v>
      </c>
      <c r="H513" s="12" t="s">
        <v>282</v>
      </c>
      <c r="I513" s="12" t="s">
        <v>1097</v>
      </c>
      <c r="J513" s="12" t="s">
        <v>1104</v>
      </c>
      <c r="K513" s="12" t="s">
        <v>269</v>
      </c>
      <c r="L513" s="12" t="s">
        <v>426</v>
      </c>
      <c r="M513" s="12">
        <v>1</v>
      </c>
      <c r="N513" s="12" t="s">
        <v>1099</v>
      </c>
      <c r="O513" s="12" t="s">
        <v>275</v>
      </c>
      <c r="P513" s="12" t="s">
        <v>276</v>
      </c>
      <c r="Q513" s="12" t="s">
        <v>356</v>
      </c>
      <c r="R513" s="12" t="s">
        <v>278</v>
      </c>
      <c r="S513" s="12" t="s">
        <v>278</v>
      </c>
      <c r="T513" s="12" t="s">
        <v>279</v>
      </c>
      <c r="U513" s="12" t="s">
        <v>280</v>
      </c>
      <c r="V513" s="12" t="s">
        <v>1407</v>
      </c>
      <c r="W513" s="12" t="s">
        <v>1407</v>
      </c>
      <c r="X513" s="12" t="s">
        <v>1100</v>
      </c>
      <c r="Y513" s="12" t="s">
        <v>283</v>
      </c>
      <c r="Z513" s="12" t="s">
        <v>1094</v>
      </c>
      <c r="AA513" s="12" t="s">
        <v>1095</v>
      </c>
      <c r="AB513" s="12"/>
      <c r="AC513" s="15" t="s">
        <v>58</v>
      </c>
      <c r="AD513">
        <v>1</v>
      </c>
      <c r="AE513">
        <v>0</v>
      </c>
      <c r="AF513">
        <v>224</v>
      </c>
      <c r="AG513">
        <v>224</v>
      </c>
      <c r="AH513" t="s">
        <v>1726</v>
      </c>
      <c r="AI513">
        <v>224</v>
      </c>
    </row>
    <row r="514" spans="1:35">
      <c r="A514" t="str">
        <f t="shared" si="7"/>
        <v>135103400110103005</v>
      </c>
      <c r="B514" s="12" t="s">
        <v>1088</v>
      </c>
      <c r="C514" s="12" t="s">
        <v>66</v>
      </c>
      <c r="D514" s="12" t="s">
        <v>66</v>
      </c>
      <c r="E514" s="12" t="s">
        <v>1040</v>
      </c>
      <c r="F514" s="12" t="s">
        <v>1105</v>
      </c>
      <c r="G514" s="12" t="s">
        <v>350</v>
      </c>
      <c r="H514" s="12" t="s">
        <v>282</v>
      </c>
      <c r="I514" s="12" t="s">
        <v>1106</v>
      </c>
      <c r="J514" s="12" t="s">
        <v>1107</v>
      </c>
      <c r="K514" s="12" t="s">
        <v>269</v>
      </c>
      <c r="L514" s="12" t="s">
        <v>426</v>
      </c>
      <c r="M514" s="12">
        <v>1</v>
      </c>
      <c r="N514" s="12" t="s">
        <v>1108</v>
      </c>
      <c r="O514" s="12" t="s">
        <v>275</v>
      </c>
      <c r="P514" s="12" t="s">
        <v>276</v>
      </c>
      <c r="Q514" s="12" t="s">
        <v>356</v>
      </c>
      <c r="R514" s="12" t="s">
        <v>278</v>
      </c>
      <c r="S514" s="12" t="s">
        <v>278</v>
      </c>
      <c r="T514" s="12" t="s">
        <v>279</v>
      </c>
      <c r="U514" s="12" t="s">
        <v>280</v>
      </c>
      <c r="V514" s="12" t="s">
        <v>1407</v>
      </c>
      <c r="W514" s="12" t="s">
        <v>1407</v>
      </c>
      <c r="X514" s="12" t="s">
        <v>1100</v>
      </c>
      <c r="Y514" s="12" t="s">
        <v>283</v>
      </c>
      <c r="Z514" s="12" t="s">
        <v>1094</v>
      </c>
      <c r="AA514" s="12" t="s">
        <v>1095</v>
      </c>
      <c r="AB514" s="12"/>
      <c r="AC514" s="15" t="s">
        <v>58</v>
      </c>
      <c r="AD514">
        <v>1</v>
      </c>
      <c r="AE514">
        <v>0</v>
      </c>
      <c r="AF514">
        <v>173</v>
      </c>
      <c r="AG514">
        <v>173</v>
      </c>
      <c r="AH514" t="s">
        <v>1745</v>
      </c>
      <c r="AI514">
        <v>173</v>
      </c>
    </row>
    <row r="515" spans="1:35">
      <c r="A515" t="str">
        <f t="shared" ref="A515:A578" si="8">B515&amp;J515</f>
        <v>135103400110103006</v>
      </c>
      <c r="B515" s="12" t="s">
        <v>1088</v>
      </c>
      <c r="C515" s="12" t="s">
        <v>66</v>
      </c>
      <c r="D515" s="12" t="s">
        <v>66</v>
      </c>
      <c r="E515" s="12" t="s">
        <v>1040</v>
      </c>
      <c r="F515" s="12" t="s">
        <v>1109</v>
      </c>
      <c r="G515" s="12" t="s">
        <v>350</v>
      </c>
      <c r="H515" s="12" t="s">
        <v>282</v>
      </c>
      <c r="I515" s="12" t="s">
        <v>1090</v>
      </c>
      <c r="J515" s="12" t="s">
        <v>1110</v>
      </c>
      <c r="K515" s="12" t="s">
        <v>269</v>
      </c>
      <c r="L515" s="12" t="s">
        <v>426</v>
      </c>
      <c r="M515" s="12">
        <v>1</v>
      </c>
      <c r="N515" s="12" t="s">
        <v>1111</v>
      </c>
      <c r="O515" s="12" t="s">
        <v>275</v>
      </c>
      <c r="P515" s="12" t="s">
        <v>276</v>
      </c>
      <c r="Q515" s="12" t="s">
        <v>397</v>
      </c>
      <c r="R515" s="12" t="s">
        <v>278</v>
      </c>
      <c r="S515" s="12" t="s">
        <v>278</v>
      </c>
      <c r="T515" s="12" t="s">
        <v>279</v>
      </c>
      <c r="U515" s="12" t="s">
        <v>280</v>
      </c>
      <c r="V515" s="12" t="s">
        <v>1407</v>
      </c>
      <c r="W515" s="12" t="s">
        <v>1407</v>
      </c>
      <c r="X515" s="12" t="s">
        <v>1112</v>
      </c>
      <c r="Y515" s="12" t="s">
        <v>283</v>
      </c>
      <c r="Z515" s="12" t="s">
        <v>1094</v>
      </c>
      <c r="AA515" s="12" t="s">
        <v>1095</v>
      </c>
      <c r="AB515" s="12"/>
      <c r="AC515" s="15" t="s">
        <v>58</v>
      </c>
      <c r="AD515">
        <v>1</v>
      </c>
      <c r="AE515">
        <v>0</v>
      </c>
      <c r="AF515">
        <v>140</v>
      </c>
      <c r="AG515">
        <v>140</v>
      </c>
      <c r="AH515" t="s">
        <v>1746</v>
      </c>
      <c r="AI515">
        <v>140</v>
      </c>
    </row>
    <row r="516" spans="1:35">
      <c r="A516" t="str">
        <f t="shared" si="8"/>
        <v>135103400110103007</v>
      </c>
      <c r="B516" s="12" t="s">
        <v>1088</v>
      </c>
      <c r="C516" s="12" t="s">
        <v>66</v>
      </c>
      <c r="D516" s="12" t="s">
        <v>66</v>
      </c>
      <c r="E516" s="12" t="s">
        <v>1040</v>
      </c>
      <c r="F516" s="12" t="s">
        <v>1113</v>
      </c>
      <c r="G516" s="12" t="s">
        <v>350</v>
      </c>
      <c r="H516" s="12" t="s">
        <v>282</v>
      </c>
      <c r="I516" s="12" t="s">
        <v>1114</v>
      </c>
      <c r="J516" s="12" t="s">
        <v>1115</v>
      </c>
      <c r="K516" s="12" t="s">
        <v>269</v>
      </c>
      <c r="L516" s="12" t="s">
        <v>426</v>
      </c>
      <c r="M516" s="12">
        <v>1</v>
      </c>
      <c r="N516" s="12" t="s">
        <v>1071</v>
      </c>
      <c r="O516" s="12" t="s">
        <v>275</v>
      </c>
      <c r="P516" s="12" t="s">
        <v>276</v>
      </c>
      <c r="Q516" s="12" t="s">
        <v>397</v>
      </c>
      <c r="R516" s="12" t="s">
        <v>299</v>
      </c>
      <c r="S516" s="12" t="s">
        <v>278</v>
      </c>
      <c r="T516" s="12" t="s">
        <v>279</v>
      </c>
      <c r="U516" s="12" t="s">
        <v>280</v>
      </c>
      <c r="V516" s="12" t="s">
        <v>1383</v>
      </c>
      <c r="W516" s="12" t="s">
        <v>1383</v>
      </c>
      <c r="X516" s="12" t="s">
        <v>1116</v>
      </c>
      <c r="Y516" s="12" t="s">
        <v>283</v>
      </c>
      <c r="Z516" s="12" t="s">
        <v>1094</v>
      </c>
      <c r="AA516" s="12" t="s">
        <v>1095</v>
      </c>
      <c r="AB516" s="12"/>
      <c r="AC516" s="15" t="s">
        <v>29</v>
      </c>
      <c r="AD516">
        <v>1</v>
      </c>
      <c r="AE516">
        <v>0</v>
      </c>
      <c r="AF516">
        <v>108</v>
      </c>
      <c r="AG516">
        <v>108</v>
      </c>
      <c r="AH516" t="s">
        <v>1733</v>
      </c>
      <c r="AI516">
        <v>108</v>
      </c>
    </row>
    <row r="517" spans="1:35">
      <c r="A517" t="str">
        <f t="shared" si="8"/>
        <v>135103400110103008</v>
      </c>
      <c r="B517" s="12" t="s">
        <v>1088</v>
      </c>
      <c r="C517" s="12" t="s">
        <v>66</v>
      </c>
      <c r="D517" s="12" t="s">
        <v>66</v>
      </c>
      <c r="E517" s="12" t="s">
        <v>1040</v>
      </c>
      <c r="F517" s="12" t="s">
        <v>68</v>
      </c>
      <c r="G517" s="12" t="s">
        <v>350</v>
      </c>
      <c r="H517" s="12" t="s">
        <v>282</v>
      </c>
      <c r="I517" s="12" t="s">
        <v>1106</v>
      </c>
      <c r="J517" s="12" t="s">
        <v>1117</v>
      </c>
      <c r="K517" s="12" t="s">
        <v>269</v>
      </c>
      <c r="L517" s="12" t="s">
        <v>426</v>
      </c>
      <c r="M517" s="12">
        <v>1</v>
      </c>
      <c r="N517" s="12" t="s">
        <v>1108</v>
      </c>
      <c r="O517" s="12" t="s">
        <v>275</v>
      </c>
      <c r="P517" s="12" t="s">
        <v>276</v>
      </c>
      <c r="Q517" s="12" t="s">
        <v>356</v>
      </c>
      <c r="R517" s="12" t="s">
        <v>278</v>
      </c>
      <c r="S517" s="12" t="s">
        <v>278</v>
      </c>
      <c r="T517" s="12" t="s">
        <v>279</v>
      </c>
      <c r="U517" s="12" t="s">
        <v>280</v>
      </c>
      <c r="V517" s="12" t="s">
        <v>1406</v>
      </c>
      <c r="W517" s="12" t="s">
        <v>1406</v>
      </c>
      <c r="X517" s="12" t="s">
        <v>1118</v>
      </c>
      <c r="Y517" s="12" t="s">
        <v>283</v>
      </c>
      <c r="Z517" s="12" t="s">
        <v>1094</v>
      </c>
      <c r="AA517" s="12" t="s">
        <v>1095</v>
      </c>
      <c r="AB517" s="12"/>
      <c r="AC517" s="15" t="s">
        <v>60</v>
      </c>
      <c r="AD517">
        <v>1</v>
      </c>
      <c r="AE517">
        <v>0</v>
      </c>
      <c r="AF517">
        <v>50</v>
      </c>
      <c r="AG517">
        <v>50</v>
      </c>
      <c r="AH517" t="s">
        <v>1680</v>
      </c>
      <c r="AI517">
        <v>50</v>
      </c>
    </row>
    <row r="518" spans="1:35">
      <c r="A518" t="str">
        <f t="shared" si="8"/>
        <v>135103400110103009</v>
      </c>
      <c r="B518" s="12" t="s">
        <v>1088</v>
      </c>
      <c r="C518" s="12" t="s">
        <v>66</v>
      </c>
      <c r="D518" s="12" t="s">
        <v>66</v>
      </c>
      <c r="E518" s="12" t="s">
        <v>1040</v>
      </c>
      <c r="F518" s="12" t="s">
        <v>1119</v>
      </c>
      <c r="G518" s="12" t="s">
        <v>350</v>
      </c>
      <c r="H518" s="12" t="s">
        <v>282</v>
      </c>
      <c r="I518" s="12" t="s">
        <v>1106</v>
      </c>
      <c r="J518" s="12" t="s">
        <v>1120</v>
      </c>
      <c r="K518" s="12" t="s">
        <v>492</v>
      </c>
      <c r="L518" s="12" t="s">
        <v>426</v>
      </c>
      <c r="M518" s="12">
        <v>1</v>
      </c>
      <c r="N518" s="12" t="s">
        <v>1121</v>
      </c>
      <c r="O518" s="12" t="s">
        <v>275</v>
      </c>
      <c r="P518" s="12" t="s">
        <v>276</v>
      </c>
      <c r="Q518" s="12" t="s">
        <v>356</v>
      </c>
      <c r="R518" s="12" t="s">
        <v>278</v>
      </c>
      <c r="S518" s="12" t="s">
        <v>278</v>
      </c>
      <c r="T518" s="12" t="s">
        <v>279</v>
      </c>
      <c r="U518" s="12" t="s">
        <v>280</v>
      </c>
      <c r="V518" s="12" t="s">
        <v>1418</v>
      </c>
      <c r="W518" s="12" t="s">
        <v>1418</v>
      </c>
      <c r="X518" s="12" t="s">
        <v>1100</v>
      </c>
      <c r="Y518" s="12" t="s">
        <v>283</v>
      </c>
      <c r="Z518" s="12" t="s">
        <v>1094</v>
      </c>
      <c r="AA518" s="12" t="s">
        <v>1095</v>
      </c>
      <c r="AB518" s="12"/>
      <c r="AC518" s="15" t="s">
        <v>7</v>
      </c>
      <c r="AD518">
        <v>1</v>
      </c>
      <c r="AE518">
        <v>1</v>
      </c>
      <c r="AF518">
        <v>152</v>
      </c>
      <c r="AG518">
        <v>153</v>
      </c>
      <c r="AH518" t="s">
        <v>1695</v>
      </c>
      <c r="AI518">
        <v>152</v>
      </c>
    </row>
    <row r="519" spans="1:35">
      <c r="A519" t="str">
        <f t="shared" si="8"/>
        <v>135103400110103010</v>
      </c>
      <c r="B519" s="12" t="s">
        <v>1088</v>
      </c>
      <c r="C519" s="12" t="s">
        <v>66</v>
      </c>
      <c r="D519" s="12" t="s">
        <v>66</v>
      </c>
      <c r="E519" s="12" t="s">
        <v>1040</v>
      </c>
      <c r="F519" s="12" t="s">
        <v>69</v>
      </c>
      <c r="G519" s="12" t="s">
        <v>350</v>
      </c>
      <c r="H519" s="12" t="s">
        <v>282</v>
      </c>
      <c r="I519" s="12" t="s">
        <v>1122</v>
      </c>
      <c r="J519" s="12" t="s">
        <v>1123</v>
      </c>
      <c r="K519" s="12" t="s">
        <v>492</v>
      </c>
      <c r="L519" s="12" t="s">
        <v>426</v>
      </c>
      <c r="M519" s="12">
        <v>1</v>
      </c>
      <c r="N519" s="12" t="s">
        <v>1124</v>
      </c>
      <c r="O519" s="12" t="s">
        <v>275</v>
      </c>
      <c r="P519" s="12" t="s">
        <v>276</v>
      </c>
      <c r="Q519" s="12" t="s">
        <v>356</v>
      </c>
      <c r="R519" s="12" t="s">
        <v>278</v>
      </c>
      <c r="S519" s="12" t="s">
        <v>278</v>
      </c>
      <c r="T519" s="12" t="s">
        <v>279</v>
      </c>
      <c r="U519" s="12" t="s">
        <v>280</v>
      </c>
      <c r="V519" s="12" t="s">
        <v>1431</v>
      </c>
      <c r="W519" s="12" t="s">
        <v>1431</v>
      </c>
      <c r="X519" s="12" t="s">
        <v>1100</v>
      </c>
      <c r="Y519" s="12" t="s">
        <v>283</v>
      </c>
      <c r="Z519" s="12" t="s">
        <v>1094</v>
      </c>
      <c r="AA519" s="12" t="s">
        <v>1095</v>
      </c>
      <c r="AB519" s="12"/>
      <c r="AC519" s="15" t="s">
        <v>54</v>
      </c>
      <c r="AD519">
        <v>1</v>
      </c>
      <c r="AE519">
        <v>0</v>
      </c>
      <c r="AF519">
        <v>187</v>
      </c>
      <c r="AG519">
        <v>187</v>
      </c>
      <c r="AH519" t="s">
        <v>1747</v>
      </c>
      <c r="AI519">
        <v>187</v>
      </c>
    </row>
    <row r="520" spans="1:35">
      <c r="A520" t="str">
        <f t="shared" si="8"/>
        <v>135103400110103011</v>
      </c>
      <c r="B520" s="12" t="s">
        <v>1088</v>
      </c>
      <c r="C520" s="12" t="s">
        <v>66</v>
      </c>
      <c r="D520" s="12" t="s">
        <v>66</v>
      </c>
      <c r="E520" s="12" t="s">
        <v>1040</v>
      </c>
      <c r="F520" s="12" t="s">
        <v>1125</v>
      </c>
      <c r="G520" s="12" t="s">
        <v>350</v>
      </c>
      <c r="H520" s="12" t="s">
        <v>282</v>
      </c>
      <c r="I520" s="12" t="s">
        <v>1106</v>
      </c>
      <c r="J520" s="12" t="s">
        <v>1126</v>
      </c>
      <c r="K520" s="12" t="s">
        <v>492</v>
      </c>
      <c r="L520" s="12" t="s">
        <v>426</v>
      </c>
      <c r="M520" s="12">
        <v>1</v>
      </c>
      <c r="N520" s="12" t="s">
        <v>1127</v>
      </c>
      <c r="O520" s="12" t="s">
        <v>275</v>
      </c>
      <c r="P520" s="12" t="s">
        <v>276</v>
      </c>
      <c r="Q520" s="12" t="s">
        <v>397</v>
      </c>
      <c r="R520" s="12" t="s">
        <v>278</v>
      </c>
      <c r="S520" s="12" t="s">
        <v>278</v>
      </c>
      <c r="T520" s="12" t="s">
        <v>279</v>
      </c>
      <c r="U520" s="12" t="s">
        <v>280</v>
      </c>
      <c r="V520" s="12" t="s">
        <v>1432</v>
      </c>
      <c r="W520" s="12" t="s">
        <v>1432</v>
      </c>
      <c r="X520" s="12" t="s">
        <v>1118</v>
      </c>
      <c r="Y520" s="12" t="s">
        <v>283</v>
      </c>
      <c r="Z520" s="12" t="s">
        <v>1094</v>
      </c>
      <c r="AA520" s="12" t="s">
        <v>1095</v>
      </c>
      <c r="AB520" s="12"/>
      <c r="AC520" s="15" t="s">
        <v>54</v>
      </c>
      <c r="AD520">
        <v>1</v>
      </c>
      <c r="AE520">
        <v>0</v>
      </c>
      <c r="AF520">
        <v>37</v>
      </c>
      <c r="AG520">
        <v>37</v>
      </c>
      <c r="AH520" t="s">
        <v>1593</v>
      </c>
      <c r="AI520">
        <v>37</v>
      </c>
    </row>
    <row r="521" spans="1:35">
      <c r="A521" t="str">
        <f t="shared" si="8"/>
        <v>135103400110103012</v>
      </c>
      <c r="B521" s="12" t="s">
        <v>1088</v>
      </c>
      <c r="C521" s="12" t="s">
        <v>66</v>
      </c>
      <c r="D521" s="12" t="s">
        <v>66</v>
      </c>
      <c r="E521" s="12" t="s">
        <v>1040</v>
      </c>
      <c r="F521" s="12" t="s">
        <v>1128</v>
      </c>
      <c r="G521" s="12" t="s">
        <v>350</v>
      </c>
      <c r="H521" s="12" t="s">
        <v>282</v>
      </c>
      <c r="I521" s="12" t="s">
        <v>1129</v>
      </c>
      <c r="J521" s="12" t="s">
        <v>1130</v>
      </c>
      <c r="K521" s="12" t="s">
        <v>492</v>
      </c>
      <c r="L521" s="12" t="s">
        <v>426</v>
      </c>
      <c r="M521" s="12">
        <v>1</v>
      </c>
      <c r="N521" s="12" t="s">
        <v>1131</v>
      </c>
      <c r="O521" s="12" t="s">
        <v>275</v>
      </c>
      <c r="P521" s="12" t="s">
        <v>276</v>
      </c>
      <c r="Q521" s="12" t="s">
        <v>397</v>
      </c>
      <c r="R521" s="12" t="s">
        <v>278</v>
      </c>
      <c r="S521" s="12" t="s">
        <v>278</v>
      </c>
      <c r="T521" s="12" t="s">
        <v>279</v>
      </c>
      <c r="U521" s="12" t="s">
        <v>280</v>
      </c>
      <c r="V521" s="12" t="s">
        <v>1450</v>
      </c>
      <c r="W521" s="12" t="s">
        <v>1450</v>
      </c>
      <c r="X521" s="12" t="s">
        <v>1112</v>
      </c>
      <c r="Y521" s="12" t="s">
        <v>283</v>
      </c>
      <c r="Z521" s="12" t="s">
        <v>1094</v>
      </c>
      <c r="AA521" s="12" t="s">
        <v>1095</v>
      </c>
      <c r="AB521" s="12"/>
      <c r="AC521" s="15" t="s">
        <v>55</v>
      </c>
      <c r="AD521">
        <v>1</v>
      </c>
      <c r="AE521">
        <v>1</v>
      </c>
      <c r="AF521">
        <v>51</v>
      </c>
      <c r="AG521">
        <v>52</v>
      </c>
      <c r="AH521" t="s">
        <v>1660</v>
      </c>
      <c r="AI521">
        <v>51</v>
      </c>
    </row>
    <row r="522" spans="1:35">
      <c r="A522" t="str">
        <f t="shared" si="8"/>
        <v>135103400110103013</v>
      </c>
      <c r="B522" s="12" t="s">
        <v>1088</v>
      </c>
      <c r="C522" s="12" t="s">
        <v>66</v>
      </c>
      <c r="D522" s="12" t="s">
        <v>66</v>
      </c>
      <c r="E522" s="12" t="s">
        <v>1040</v>
      </c>
      <c r="F522" s="12" t="s">
        <v>1132</v>
      </c>
      <c r="G522" s="12" t="s">
        <v>350</v>
      </c>
      <c r="H522" s="12" t="s">
        <v>282</v>
      </c>
      <c r="I522" s="12" t="s">
        <v>1097</v>
      </c>
      <c r="J522" s="12" t="s">
        <v>1133</v>
      </c>
      <c r="K522" s="12" t="s">
        <v>492</v>
      </c>
      <c r="L522" s="12" t="s">
        <v>426</v>
      </c>
      <c r="M522" s="12">
        <v>1</v>
      </c>
      <c r="N522" s="12" t="s">
        <v>1099</v>
      </c>
      <c r="O522" s="12" t="s">
        <v>275</v>
      </c>
      <c r="P522" s="12" t="s">
        <v>276</v>
      </c>
      <c r="Q522" s="12" t="s">
        <v>356</v>
      </c>
      <c r="R522" s="12" t="s">
        <v>278</v>
      </c>
      <c r="S522" s="12" t="s">
        <v>278</v>
      </c>
      <c r="T522" s="12" t="s">
        <v>279</v>
      </c>
      <c r="U522" s="12" t="s">
        <v>280</v>
      </c>
      <c r="V522" s="12" t="s">
        <v>1444</v>
      </c>
      <c r="W522" s="12" t="s">
        <v>1444</v>
      </c>
      <c r="X522" s="12" t="s">
        <v>1134</v>
      </c>
      <c r="Y522" s="12" t="s">
        <v>283</v>
      </c>
      <c r="Z522" s="12" t="s">
        <v>1094</v>
      </c>
      <c r="AA522" s="12" t="s">
        <v>1095</v>
      </c>
      <c r="AB522" s="12"/>
      <c r="AC522" s="15" t="s">
        <v>55</v>
      </c>
      <c r="AD522">
        <v>1</v>
      </c>
      <c r="AE522">
        <v>0</v>
      </c>
      <c r="AF522">
        <v>74</v>
      </c>
      <c r="AG522">
        <v>74</v>
      </c>
      <c r="AH522" t="s">
        <v>1628</v>
      </c>
      <c r="AI522">
        <v>74</v>
      </c>
    </row>
    <row r="523" spans="1:35">
      <c r="A523" t="str">
        <f t="shared" si="8"/>
        <v>135103400110103014</v>
      </c>
      <c r="B523" s="12" t="s">
        <v>1088</v>
      </c>
      <c r="C523" s="12" t="s">
        <v>66</v>
      </c>
      <c r="D523" s="12" t="s">
        <v>66</v>
      </c>
      <c r="E523" s="12" t="s">
        <v>1040</v>
      </c>
      <c r="F523" s="12" t="s">
        <v>70</v>
      </c>
      <c r="G523" s="12" t="s">
        <v>350</v>
      </c>
      <c r="H523" s="12" t="s">
        <v>282</v>
      </c>
      <c r="I523" s="12" t="s">
        <v>1135</v>
      </c>
      <c r="J523" s="12" t="s">
        <v>1136</v>
      </c>
      <c r="K523" s="12" t="s">
        <v>492</v>
      </c>
      <c r="L523" s="12" t="s">
        <v>426</v>
      </c>
      <c r="M523" s="12">
        <v>1</v>
      </c>
      <c r="N523" s="12" t="s">
        <v>1108</v>
      </c>
      <c r="O523" s="12" t="s">
        <v>275</v>
      </c>
      <c r="P523" s="12" t="s">
        <v>276</v>
      </c>
      <c r="Q523" s="12" t="s">
        <v>356</v>
      </c>
      <c r="R523" s="12" t="s">
        <v>278</v>
      </c>
      <c r="S523" s="12" t="s">
        <v>278</v>
      </c>
      <c r="T523" s="12" t="s">
        <v>279</v>
      </c>
      <c r="U523" s="12" t="s">
        <v>280</v>
      </c>
      <c r="V523" s="12" t="s">
        <v>1491</v>
      </c>
      <c r="W523" s="12" t="s">
        <v>1491</v>
      </c>
      <c r="X523" s="12" t="s">
        <v>1137</v>
      </c>
      <c r="Y523" s="12" t="s">
        <v>283</v>
      </c>
      <c r="Z523" s="12" t="s">
        <v>1094</v>
      </c>
      <c r="AA523" s="12" t="s">
        <v>1095</v>
      </c>
      <c r="AB523" s="12"/>
      <c r="AC523" s="15" t="s">
        <v>58</v>
      </c>
      <c r="AD523">
        <v>1</v>
      </c>
      <c r="AE523">
        <v>0</v>
      </c>
      <c r="AF523">
        <v>15</v>
      </c>
      <c r="AG523">
        <v>15</v>
      </c>
      <c r="AH523" t="s">
        <v>1588</v>
      </c>
      <c r="AI523">
        <v>15</v>
      </c>
    </row>
    <row r="524" spans="1:35">
      <c r="A524" t="str">
        <f t="shared" si="8"/>
        <v>135103400110103015</v>
      </c>
      <c r="B524" s="12" t="s">
        <v>1088</v>
      </c>
      <c r="C524" s="12" t="s">
        <v>66</v>
      </c>
      <c r="D524" s="12" t="s">
        <v>66</v>
      </c>
      <c r="E524" s="12" t="s">
        <v>1040</v>
      </c>
      <c r="F524" s="12" t="s">
        <v>1138</v>
      </c>
      <c r="G524" s="12" t="s">
        <v>350</v>
      </c>
      <c r="H524" s="12" t="s">
        <v>282</v>
      </c>
      <c r="I524" s="12" t="s">
        <v>1097</v>
      </c>
      <c r="J524" s="12" t="s">
        <v>1139</v>
      </c>
      <c r="K524" s="12" t="s">
        <v>492</v>
      </c>
      <c r="L524" s="12" t="s">
        <v>426</v>
      </c>
      <c r="M524" s="12">
        <v>1</v>
      </c>
      <c r="N524" s="12" t="s">
        <v>1099</v>
      </c>
      <c r="O524" s="12" t="s">
        <v>275</v>
      </c>
      <c r="P524" s="12" t="s">
        <v>276</v>
      </c>
      <c r="Q524" s="12" t="s">
        <v>397</v>
      </c>
      <c r="R524" s="12" t="s">
        <v>299</v>
      </c>
      <c r="S524" s="12" t="s">
        <v>1382</v>
      </c>
      <c r="T524" s="12" t="s">
        <v>279</v>
      </c>
      <c r="U524" s="12" t="s">
        <v>280</v>
      </c>
      <c r="V524" s="12" t="s">
        <v>1543</v>
      </c>
      <c r="W524" s="12" t="s">
        <v>1543</v>
      </c>
      <c r="X524" s="12" t="s">
        <v>1140</v>
      </c>
      <c r="Y524" s="12" t="s">
        <v>283</v>
      </c>
      <c r="Z524" s="12" t="s">
        <v>1094</v>
      </c>
      <c r="AA524" s="12" t="s">
        <v>1095</v>
      </c>
      <c r="AB524" s="12"/>
      <c r="AC524" s="15" t="s">
        <v>58</v>
      </c>
      <c r="AD524">
        <v>1</v>
      </c>
      <c r="AE524">
        <v>0</v>
      </c>
      <c r="AF524">
        <v>2</v>
      </c>
      <c r="AG524">
        <v>2</v>
      </c>
      <c r="AH524" t="s">
        <v>1570</v>
      </c>
      <c r="AI524">
        <v>2</v>
      </c>
    </row>
    <row r="525" spans="1:35">
      <c r="A525" t="str">
        <f t="shared" si="8"/>
        <v>135103400110103016</v>
      </c>
      <c r="B525" s="12" t="s">
        <v>1088</v>
      </c>
      <c r="C525" s="12" t="s">
        <v>66</v>
      </c>
      <c r="D525" s="12" t="s">
        <v>66</v>
      </c>
      <c r="E525" s="12" t="s">
        <v>1040</v>
      </c>
      <c r="F525" s="12" t="s">
        <v>1141</v>
      </c>
      <c r="G525" s="12" t="s">
        <v>350</v>
      </c>
      <c r="H525" s="12" t="s">
        <v>282</v>
      </c>
      <c r="I525" s="12" t="s">
        <v>1135</v>
      </c>
      <c r="J525" s="12" t="s">
        <v>1142</v>
      </c>
      <c r="K525" s="12" t="s">
        <v>492</v>
      </c>
      <c r="L525" s="12" t="s">
        <v>426</v>
      </c>
      <c r="M525" s="12">
        <v>1</v>
      </c>
      <c r="N525" s="12" t="s">
        <v>1143</v>
      </c>
      <c r="O525" s="12" t="s">
        <v>275</v>
      </c>
      <c r="P525" s="12" t="s">
        <v>276</v>
      </c>
      <c r="Q525" s="12" t="s">
        <v>397</v>
      </c>
      <c r="R525" s="12" t="s">
        <v>402</v>
      </c>
      <c r="S525" s="12" t="s">
        <v>278</v>
      </c>
      <c r="T525" s="12" t="s">
        <v>279</v>
      </c>
      <c r="U525" s="12" t="s">
        <v>280</v>
      </c>
      <c r="V525" s="12" t="s">
        <v>1543</v>
      </c>
      <c r="W525" s="12" t="s">
        <v>1543</v>
      </c>
      <c r="X525" s="12" t="s">
        <v>1144</v>
      </c>
      <c r="Y525" s="12" t="s">
        <v>283</v>
      </c>
      <c r="Z525" s="12" t="s">
        <v>1094</v>
      </c>
      <c r="AA525" s="12" t="s">
        <v>1095</v>
      </c>
      <c r="AB525" s="12"/>
      <c r="AC525" s="15" t="s">
        <v>58</v>
      </c>
      <c r="AD525">
        <v>1</v>
      </c>
      <c r="AE525">
        <v>0</v>
      </c>
      <c r="AF525">
        <v>72</v>
      </c>
      <c r="AG525">
        <v>72</v>
      </c>
      <c r="AH525" t="s">
        <v>1613</v>
      </c>
      <c r="AI525">
        <v>72</v>
      </c>
    </row>
    <row r="526" spans="1:35">
      <c r="A526" t="str">
        <f t="shared" si="8"/>
        <v>135103400110103017</v>
      </c>
      <c r="B526" s="12" t="s">
        <v>1088</v>
      </c>
      <c r="C526" s="12" t="s">
        <v>66</v>
      </c>
      <c r="D526" s="12" t="s">
        <v>66</v>
      </c>
      <c r="E526" s="12" t="s">
        <v>1040</v>
      </c>
      <c r="F526" s="12" t="s">
        <v>1145</v>
      </c>
      <c r="G526" s="12" t="s">
        <v>350</v>
      </c>
      <c r="H526" s="12" t="s">
        <v>282</v>
      </c>
      <c r="I526" s="12" t="s">
        <v>1114</v>
      </c>
      <c r="J526" s="12" t="s">
        <v>1146</v>
      </c>
      <c r="K526" s="12" t="s">
        <v>492</v>
      </c>
      <c r="L526" s="12" t="s">
        <v>426</v>
      </c>
      <c r="M526" s="12">
        <v>1</v>
      </c>
      <c r="N526" s="12" t="s">
        <v>1071</v>
      </c>
      <c r="O526" s="12" t="s">
        <v>275</v>
      </c>
      <c r="P526" s="12" t="s">
        <v>276</v>
      </c>
      <c r="Q526" s="12" t="s">
        <v>356</v>
      </c>
      <c r="R526" s="12" t="s">
        <v>278</v>
      </c>
      <c r="S526" s="12" t="s">
        <v>278</v>
      </c>
      <c r="T526" s="12" t="s">
        <v>279</v>
      </c>
      <c r="U526" s="12" t="s">
        <v>280</v>
      </c>
      <c r="V526" s="12" t="s">
        <v>1479</v>
      </c>
      <c r="W526" s="12" t="s">
        <v>1479</v>
      </c>
      <c r="X526" s="12" t="s">
        <v>1100</v>
      </c>
      <c r="Y526" s="12" t="s">
        <v>283</v>
      </c>
      <c r="Z526" s="12" t="s">
        <v>1094</v>
      </c>
      <c r="AA526" s="12" t="s">
        <v>1095</v>
      </c>
      <c r="AB526" s="12"/>
      <c r="AC526" s="15" t="s">
        <v>58</v>
      </c>
      <c r="AD526">
        <v>1</v>
      </c>
      <c r="AE526">
        <v>2</v>
      </c>
      <c r="AF526">
        <v>263</v>
      </c>
      <c r="AG526">
        <v>265</v>
      </c>
      <c r="AH526" t="s">
        <v>1748</v>
      </c>
      <c r="AI526">
        <v>263</v>
      </c>
    </row>
    <row r="527" spans="1:35">
      <c r="A527" t="str">
        <f t="shared" si="8"/>
        <v>135103400110103018</v>
      </c>
      <c r="B527" s="12" t="s">
        <v>1088</v>
      </c>
      <c r="C527" s="12" t="s">
        <v>66</v>
      </c>
      <c r="D527" s="12" t="s">
        <v>66</v>
      </c>
      <c r="E527" s="12" t="s">
        <v>1040</v>
      </c>
      <c r="F527" s="12" t="s">
        <v>1147</v>
      </c>
      <c r="G527" s="12" t="s">
        <v>350</v>
      </c>
      <c r="H527" s="12" t="s">
        <v>282</v>
      </c>
      <c r="I527" s="12" t="s">
        <v>1106</v>
      </c>
      <c r="J527" s="12" t="s">
        <v>1148</v>
      </c>
      <c r="K527" s="12" t="s">
        <v>492</v>
      </c>
      <c r="L527" s="12" t="s">
        <v>426</v>
      </c>
      <c r="M527" s="12">
        <v>1</v>
      </c>
      <c r="N527" s="12" t="s">
        <v>1121</v>
      </c>
      <c r="O527" s="12" t="s">
        <v>275</v>
      </c>
      <c r="P527" s="12" t="s">
        <v>276</v>
      </c>
      <c r="Q527" s="12" t="s">
        <v>356</v>
      </c>
      <c r="R527" s="12" t="s">
        <v>278</v>
      </c>
      <c r="S527" s="12" t="s">
        <v>278</v>
      </c>
      <c r="T527" s="12" t="s">
        <v>279</v>
      </c>
      <c r="U527" s="12" t="s">
        <v>280</v>
      </c>
      <c r="V527" s="12" t="s">
        <v>1498</v>
      </c>
      <c r="W527" s="12" t="s">
        <v>1498</v>
      </c>
      <c r="X527" s="12" t="s">
        <v>1100</v>
      </c>
      <c r="Y527" s="12" t="s">
        <v>283</v>
      </c>
      <c r="Z527" s="12" t="s">
        <v>1094</v>
      </c>
      <c r="AA527" s="12" t="s">
        <v>1095</v>
      </c>
      <c r="AB527" s="12"/>
      <c r="AC527" s="15" t="s">
        <v>29</v>
      </c>
      <c r="AD527">
        <v>1</v>
      </c>
      <c r="AE527">
        <v>1</v>
      </c>
      <c r="AF527">
        <v>129</v>
      </c>
      <c r="AG527">
        <v>130</v>
      </c>
      <c r="AH527" t="s">
        <v>1638</v>
      </c>
      <c r="AI527">
        <v>129</v>
      </c>
    </row>
    <row r="528" spans="1:35">
      <c r="A528" t="str">
        <f t="shared" si="8"/>
        <v>135103400110103019</v>
      </c>
      <c r="B528" s="12" t="s">
        <v>1088</v>
      </c>
      <c r="C528" s="12" t="s">
        <v>66</v>
      </c>
      <c r="D528" s="12" t="s">
        <v>66</v>
      </c>
      <c r="E528" s="12" t="s">
        <v>1040</v>
      </c>
      <c r="F528" s="12" t="s">
        <v>1149</v>
      </c>
      <c r="G528" s="12" t="s">
        <v>350</v>
      </c>
      <c r="H528" s="12" t="s">
        <v>282</v>
      </c>
      <c r="I528" s="12" t="s">
        <v>1106</v>
      </c>
      <c r="J528" s="12" t="s">
        <v>1150</v>
      </c>
      <c r="K528" s="12" t="s">
        <v>492</v>
      </c>
      <c r="L528" s="12" t="s">
        <v>426</v>
      </c>
      <c r="M528" s="12">
        <v>1</v>
      </c>
      <c r="N528" s="12" t="s">
        <v>1111</v>
      </c>
      <c r="O528" s="12" t="s">
        <v>275</v>
      </c>
      <c r="P528" s="12" t="s">
        <v>276</v>
      </c>
      <c r="Q528" s="12" t="s">
        <v>356</v>
      </c>
      <c r="R528" s="12" t="s">
        <v>278</v>
      </c>
      <c r="S528" s="12" t="s">
        <v>278</v>
      </c>
      <c r="T528" s="12" t="s">
        <v>279</v>
      </c>
      <c r="U528" s="12" t="s">
        <v>280</v>
      </c>
      <c r="V528" s="12" t="s">
        <v>1500</v>
      </c>
      <c r="W528" s="12" t="s">
        <v>1500</v>
      </c>
      <c r="X528" s="12" t="s">
        <v>1100</v>
      </c>
      <c r="Y528" s="12" t="s">
        <v>283</v>
      </c>
      <c r="Z528" s="12" t="s">
        <v>1094</v>
      </c>
      <c r="AA528" s="12" t="s">
        <v>1095</v>
      </c>
      <c r="AB528" s="12"/>
      <c r="AC528" s="15" t="s">
        <v>29</v>
      </c>
      <c r="AD528">
        <v>1</v>
      </c>
      <c r="AE528">
        <v>1</v>
      </c>
      <c r="AF528">
        <v>182</v>
      </c>
      <c r="AG528">
        <v>183</v>
      </c>
      <c r="AH528" t="s">
        <v>1749</v>
      </c>
      <c r="AI528">
        <v>182</v>
      </c>
    </row>
    <row r="529" spans="1:35">
      <c r="A529" t="str">
        <f t="shared" si="8"/>
        <v>135103400110103020</v>
      </c>
      <c r="B529" s="12" t="s">
        <v>1088</v>
      </c>
      <c r="C529" s="12" t="s">
        <v>66</v>
      </c>
      <c r="D529" s="12" t="s">
        <v>66</v>
      </c>
      <c r="E529" s="12" t="s">
        <v>1040</v>
      </c>
      <c r="F529" s="12" t="s">
        <v>1151</v>
      </c>
      <c r="G529" s="12" t="s">
        <v>350</v>
      </c>
      <c r="H529" s="12" t="s">
        <v>282</v>
      </c>
      <c r="I529" s="12" t="s">
        <v>1097</v>
      </c>
      <c r="J529" s="12" t="s">
        <v>1152</v>
      </c>
      <c r="K529" s="12" t="s">
        <v>492</v>
      </c>
      <c r="L529" s="12" t="s">
        <v>426</v>
      </c>
      <c r="M529" s="12">
        <v>1</v>
      </c>
      <c r="N529" s="12" t="s">
        <v>1099</v>
      </c>
      <c r="O529" s="12" t="s">
        <v>275</v>
      </c>
      <c r="P529" s="12" t="s">
        <v>276</v>
      </c>
      <c r="Q529" s="12" t="s">
        <v>356</v>
      </c>
      <c r="R529" s="12" t="s">
        <v>278</v>
      </c>
      <c r="S529" s="12" t="s">
        <v>278</v>
      </c>
      <c r="T529" s="12" t="s">
        <v>279</v>
      </c>
      <c r="U529" s="12" t="s">
        <v>280</v>
      </c>
      <c r="V529" s="12" t="s">
        <v>1509</v>
      </c>
      <c r="W529" s="12" t="s">
        <v>1509</v>
      </c>
      <c r="X529" s="12" t="s">
        <v>1100</v>
      </c>
      <c r="Y529" s="12" t="s">
        <v>283</v>
      </c>
      <c r="Z529" s="12" t="s">
        <v>1094</v>
      </c>
      <c r="AA529" s="12" t="s">
        <v>1095</v>
      </c>
      <c r="AB529" s="12"/>
      <c r="AC529" s="15" t="s">
        <v>59</v>
      </c>
      <c r="AD529">
        <v>1</v>
      </c>
      <c r="AE529">
        <v>0</v>
      </c>
      <c r="AF529">
        <v>118</v>
      </c>
      <c r="AG529">
        <v>118</v>
      </c>
      <c r="AH529" t="s">
        <v>1750</v>
      </c>
      <c r="AI529">
        <v>118</v>
      </c>
    </row>
    <row r="530" spans="1:35">
      <c r="A530" t="str">
        <f t="shared" si="8"/>
        <v>135103400110103021</v>
      </c>
      <c r="B530" s="12" t="s">
        <v>1088</v>
      </c>
      <c r="C530" s="12" t="s">
        <v>66</v>
      </c>
      <c r="D530" s="12" t="s">
        <v>66</v>
      </c>
      <c r="E530" s="12" t="s">
        <v>1040</v>
      </c>
      <c r="F530" s="12" t="s">
        <v>1153</v>
      </c>
      <c r="G530" s="12" t="s">
        <v>350</v>
      </c>
      <c r="H530" s="12" t="s">
        <v>282</v>
      </c>
      <c r="I530" s="12" t="s">
        <v>1106</v>
      </c>
      <c r="J530" s="12" t="s">
        <v>1154</v>
      </c>
      <c r="K530" s="12" t="s">
        <v>492</v>
      </c>
      <c r="L530" s="12" t="s">
        <v>426</v>
      </c>
      <c r="M530" s="12">
        <v>1</v>
      </c>
      <c r="N530" s="12" t="s">
        <v>1121</v>
      </c>
      <c r="O530" s="12" t="s">
        <v>275</v>
      </c>
      <c r="P530" s="12" t="s">
        <v>276</v>
      </c>
      <c r="Q530" s="12" t="s">
        <v>356</v>
      </c>
      <c r="R530" s="12" t="s">
        <v>402</v>
      </c>
      <c r="S530" s="12" t="s">
        <v>278</v>
      </c>
      <c r="T530" s="12" t="s">
        <v>279</v>
      </c>
      <c r="U530" s="12" t="s">
        <v>280</v>
      </c>
      <c r="V530" s="12" t="s">
        <v>1511</v>
      </c>
      <c r="W530" s="12" t="s">
        <v>1511</v>
      </c>
      <c r="X530" s="12" t="s">
        <v>1144</v>
      </c>
      <c r="Y530" s="12" t="s">
        <v>283</v>
      </c>
      <c r="Z530" s="12" t="s">
        <v>1094</v>
      </c>
      <c r="AA530" s="12" t="s">
        <v>1095</v>
      </c>
      <c r="AB530" s="12"/>
      <c r="AC530" s="15" t="s">
        <v>59</v>
      </c>
      <c r="AD530">
        <v>1</v>
      </c>
      <c r="AE530">
        <v>0</v>
      </c>
      <c r="AF530">
        <v>57</v>
      </c>
      <c r="AG530">
        <v>57</v>
      </c>
      <c r="AH530" t="s">
        <v>1649</v>
      </c>
      <c r="AI530">
        <v>57</v>
      </c>
    </row>
    <row r="531" spans="1:35">
      <c r="A531" t="str">
        <f t="shared" si="8"/>
        <v>135103400110103022</v>
      </c>
      <c r="B531" s="12" t="s">
        <v>1088</v>
      </c>
      <c r="C531" s="12" t="s">
        <v>66</v>
      </c>
      <c r="D531" s="12" t="s">
        <v>66</v>
      </c>
      <c r="E531" s="12" t="s">
        <v>1040</v>
      </c>
      <c r="F531" s="12" t="s">
        <v>1155</v>
      </c>
      <c r="G531" s="12" t="s">
        <v>350</v>
      </c>
      <c r="H531" s="12" t="s">
        <v>282</v>
      </c>
      <c r="I531" s="12" t="s">
        <v>1106</v>
      </c>
      <c r="J531" s="12" t="s">
        <v>1156</v>
      </c>
      <c r="K531" s="12" t="s">
        <v>492</v>
      </c>
      <c r="L531" s="12" t="s">
        <v>426</v>
      </c>
      <c r="M531" s="12">
        <v>1</v>
      </c>
      <c r="N531" s="12" t="s">
        <v>1111</v>
      </c>
      <c r="O531" s="12" t="s">
        <v>275</v>
      </c>
      <c r="P531" s="12" t="s">
        <v>276</v>
      </c>
      <c r="Q531" s="12" t="s">
        <v>397</v>
      </c>
      <c r="R531" s="12" t="s">
        <v>299</v>
      </c>
      <c r="S531" s="12" t="s">
        <v>1382</v>
      </c>
      <c r="T531" s="12" t="s">
        <v>279</v>
      </c>
      <c r="U531" s="12" t="s">
        <v>280</v>
      </c>
      <c r="V531" s="12" t="s">
        <v>1511</v>
      </c>
      <c r="W531" s="12" t="s">
        <v>1511</v>
      </c>
      <c r="X531" s="12" t="s">
        <v>1157</v>
      </c>
      <c r="Y531" s="12" t="s">
        <v>283</v>
      </c>
      <c r="Z531" s="12" t="s">
        <v>1094</v>
      </c>
      <c r="AA531" s="12" t="s">
        <v>1095</v>
      </c>
      <c r="AB531" s="12"/>
      <c r="AC531" s="15" t="s">
        <v>59</v>
      </c>
      <c r="AD531">
        <v>1</v>
      </c>
      <c r="AE531">
        <v>0</v>
      </c>
      <c r="AF531">
        <v>0</v>
      </c>
      <c r="AG531">
        <v>0</v>
      </c>
      <c r="AH531" t="s">
        <v>1569</v>
      </c>
      <c r="AI531">
        <v>0</v>
      </c>
    </row>
    <row r="532" spans="1:35">
      <c r="A532" t="str">
        <f t="shared" si="8"/>
        <v>135103400110103023</v>
      </c>
      <c r="B532" s="12" t="s">
        <v>1088</v>
      </c>
      <c r="C532" s="12" t="s">
        <v>66</v>
      </c>
      <c r="D532" s="12" t="s">
        <v>66</v>
      </c>
      <c r="E532" s="12" t="s">
        <v>1040</v>
      </c>
      <c r="F532" s="12" t="s">
        <v>1158</v>
      </c>
      <c r="G532" s="12" t="s">
        <v>350</v>
      </c>
      <c r="H532" s="12" t="s">
        <v>282</v>
      </c>
      <c r="I532" s="12" t="s">
        <v>1097</v>
      </c>
      <c r="J532" s="12" t="s">
        <v>1159</v>
      </c>
      <c r="K532" s="12" t="s">
        <v>492</v>
      </c>
      <c r="L532" s="12" t="s">
        <v>426</v>
      </c>
      <c r="M532" s="12">
        <v>1</v>
      </c>
      <c r="N532" s="12" t="s">
        <v>1099</v>
      </c>
      <c r="O532" s="12" t="s">
        <v>275</v>
      </c>
      <c r="P532" s="12" t="s">
        <v>276</v>
      </c>
      <c r="Q532" s="12" t="s">
        <v>356</v>
      </c>
      <c r="R532" s="12" t="s">
        <v>299</v>
      </c>
      <c r="S532" s="12" t="s">
        <v>278</v>
      </c>
      <c r="T532" s="12" t="s">
        <v>279</v>
      </c>
      <c r="U532" s="12" t="s">
        <v>280</v>
      </c>
      <c r="V532" s="12" t="s">
        <v>1546</v>
      </c>
      <c r="W532" s="12" t="s">
        <v>1546</v>
      </c>
      <c r="X532" s="12" t="s">
        <v>1160</v>
      </c>
      <c r="Y532" s="12" t="s">
        <v>283</v>
      </c>
      <c r="Z532" s="12" t="s">
        <v>1094</v>
      </c>
      <c r="AA532" s="12" t="s">
        <v>1095</v>
      </c>
      <c r="AB532" s="12"/>
      <c r="AC532" s="15" t="s">
        <v>60</v>
      </c>
      <c r="AD532">
        <v>1</v>
      </c>
      <c r="AE532">
        <v>0</v>
      </c>
      <c r="AF532">
        <v>73</v>
      </c>
      <c r="AG532">
        <v>73</v>
      </c>
      <c r="AH532" t="s">
        <v>1751</v>
      </c>
      <c r="AI532">
        <v>73</v>
      </c>
    </row>
    <row r="533" spans="1:35">
      <c r="A533" t="str">
        <f t="shared" si="8"/>
        <v>135103400110103024</v>
      </c>
      <c r="B533" s="12" t="s">
        <v>1088</v>
      </c>
      <c r="C533" s="12" t="s">
        <v>66</v>
      </c>
      <c r="D533" s="12" t="s">
        <v>66</v>
      </c>
      <c r="E533" s="12" t="s">
        <v>1040</v>
      </c>
      <c r="F533" s="12" t="s">
        <v>1161</v>
      </c>
      <c r="G533" s="12" t="s">
        <v>350</v>
      </c>
      <c r="H533" s="12" t="s">
        <v>282</v>
      </c>
      <c r="I533" s="12" t="s">
        <v>1106</v>
      </c>
      <c r="J533" s="12" t="s">
        <v>1162</v>
      </c>
      <c r="K533" s="12" t="s">
        <v>492</v>
      </c>
      <c r="L533" s="12" t="s">
        <v>426</v>
      </c>
      <c r="M533" s="12">
        <v>1</v>
      </c>
      <c r="N533" s="12" t="s">
        <v>1163</v>
      </c>
      <c r="O533" s="12" t="s">
        <v>275</v>
      </c>
      <c r="P533" s="12" t="s">
        <v>276</v>
      </c>
      <c r="Q533" s="12" t="s">
        <v>356</v>
      </c>
      <c r="R533" s="12" t="s">
        <v>278</v>
      </c>
      <c r="S533" s="12" t="s">
        <v>278</v>
      </c>
      <c r="T533" s="12" t="s">
        <v>279</v>
      </c>
      <c r="U533" s="12" t="s">
        <v>280</v>
      </c>
      <c r="V533" s="12" t="s">
        <v>1529</v>
      </c>
      <c r="W533" s="12" t="s">
        <v>1529</v>
      </c>
      <c r="X533" s="12" t="s">
        <v>1164</v>
      </c>
      <c r="Y533" s="12" t="s">
        <v>283</v>
      </c>
      <c r="Z533" s="12" t="s">
        <v>1094</v>
      </c>
      <c r="AA533" s="12" t="s">
        <v>1095</v>
      </c>
      <c r="AB533" s="12"/>
      <c r="AC533" s="15" t="s">
        <v>61</v>
      </c>
      <c r="AD533">
        <v>1</v>
      </c>
      <c r="AE533">
        <v>1</v>
      </c>
      <c r="AF533">
        <v>129</v>
      </c>
      <c r="AG533">
        <v>130</v>
      </c>
      <c r="AH533" t="s">
        <v>1638</v>
      </c>
      <c r="AI533">
        <v>129</v>
      </c>
    </row>
    <row r="534" spans="1:35">
      <c r="A534" t="str">
        <f t="shared" si="8"/>
        <v>153103400149011001</v>
      </c>
      <c r="B534" s="12" t="s">
        <v>1165</v>
      </c>
      <c r="C534" s="12" t="s">
        <v>71</v>
      </c>
      <c r="D534" s="12" t="s">
        <v>1166</v>
      </c>
      <c r="E534" s="12" t="s">
        <v>1040</v>
      </c>
      <c r="F534" s="12" t="s">
        <v>72</v>
      </c>
      <c r="G534" s="12" t="s">
        <v>399</v>
      </c>
      <c r="H534" s="12" t="s">
        <v>282</v>
      </c>
      <c r="I534" s="12" t="s">
        <v>1167</v>
      </c>
      <c r="J534" s="12" t="s">
        <v>1168</v>
      </c>
      <c r="K534" s="12" t="s">
        <v>492</v>
      </c>
      <c r="L534" s="12" t="s">
        <v>426</v>
      </c>
      <c r="M534" s="12">
        <v>1</v>
      </c>
      <c r="N534" s="12" t="s">
        <v>1169</v>
      </c>
      <c r="O534" s="12" t="s">
        <v>342</v>
      </c>
      <c r="P534" s="12" t="s">
        <v>329</v>
      </c>
      <c r="Q534" s="12" t="s">
        <v>356</v>
      </c>
      <c r="R534" s="12" t="s">
        <v>278</v>
      </c>
      <c r="S534" s="12" t="s">
        <v>278</v>
      </c>
      <c r="T534" s="12" t="s">
        <v>279</v>
      </c>
      <c r="U534" s="12" t="s">
        <v>280</v>
      </c>
      <c r="V534" s="12" t="s">
        <v>1426</v>
      </c>
      <c r="W534" s="12" t="s">
        <v>1426</v>
      </c>
      <c r="X534" s="12" t="s">
        <v>1170</v>
      </c>
      <c r="Y534" s="12" t="s">
        <v>1171</v>
      </c>
      <c r="Z534" s="12" t="s">
        <v>1172</v>
      </c>
      <c r="AA534" s="12" t="s">
        <v>1173</v>
      </c>
      <c r="AB534" s="12" t="s">
        <v>1174</v>
      </c>
      <c r="AC534" s="15" t="s">
        <v>7</v>
      </c>
      <c r="AD534">
        <v>1</v>
      </c>
      <c r="AE534">
        <v>0</v>
      </c>
      <c r="AF534">
        <v>5</v>
      </c>
      <c r="AG534">
        <v>5</v>
      </c>
      <c r="AH534" t="s">
        <v>357</v>
      </c>
      <c r="AI534">
        <v>5</v>
      </c>
    </row>
    <row r="535" spans="1:35">
      <c r="A535" t="str">
        <f t="shared" si="8"/>
        <v>153103400110012001</v>
      </c>
      <c r="B535" s="12" t="s">
        <v>1165</v>
      </c>
      <c r="C535" s="12" t="s">
        <v>71</v>
      </c>
      <c r="D535" s="12" t="s">
        <v>176</v>
      </c>
      <c r="E535" s="12" t="s">
        <v>1040</v>
      </c>
      <c r="F535" s="12" t="s">
        <v>72</v>
      </c>
      <c r="G535" s="12" t="s">
        <v>350</v>
      </c>
      <c r="H535" s="12" t="s">
        <v>282</v>
      </c>
      <c r="I535" s="12" t="s">
        <v>1167</v>
      </c>
      <c r="J535" s="12" t="s">
        <v>1175</v>
      </c>
      <c r="K535" s="12" t="s">
        <v>492</v>
      </c>
      <c r="L535" s="12" t="s">
        <v>426</v>
      </c>
      <c r="M535" s="12">
        <v>1</v>
      </c>
      <c r="N535" s="12" t="s">
        <v>1176</v>
      </c>
      <c r="O535" s="12" t="s">
        <v>342</v>
      </c>
      <c r="P535" s="12" t="s">
        <v>329</v>
      </c>
      <c r="Q535" s="12" t="s">
        <v>397</v>
      </c>
      <c r="R535" s="12" t="s">
        <v>398</v>
      </c>
      <c r="S535" s="12" t="s">
        <v>1382</v>
      </c>
      <c r="T535" s="12" t="s">
        <v>279</v>
      </c>
      <c r="U535" s="12" t="s">
        <v>280</v>
      </c>
      <c r="V535" s="12" t="s">
        <v>1421</v>
      </c>
      <c r="W535" s="12" t="s">
        <v>1421</v>
      </c>
      <c r="X535" s="12" t="s">
        <v>1177</v>
      </c>
      <c r="Y535" s="12" t="s">
        <v>1171</v>
      </c>
      <c r="Z535" s="12" t="s">
        <v>1172</v>
      </c>
      <c r="AA535" s="12" t="s">
        <v>1173</v>
      </c>
      <c r="AB535" s="12" t="s">
        <v>1174</v>
      </c>
      <c r="AC535" s="15" t="s">
        <v>7</v>
      </c>
      <c r="AD535">
        <v>1</v>
      </c>
      <c r="AE535">
        <v>0</v>
      </c>
      <c r="AF535">
        <v>1</v>
      </c>
      <c r="AG535">
        <v>1</v>
      </c>
      <c r="AH535" t="s">
        <v>1566</v>
      </c>
      <c r="AI535">
        <v>1</v>
      </c>
    </row>
    <row r="536" spans="1:35">
      <c r="A536" t="str">
        <f t="shared" si="8"/>
        <v>153103400149013001</v>
      </c>
      <c r="B536" s="12" t="s">
        <v>1165</v>
      </c>
      <c r="C536" s="12" t="s">
        <v>71</v>
      </c>
      <c r="D536" s="12" t="s">
        <v>93</v>
      </c>
      <c r="E536" s="12" t="s">
        <v>1040</v>
      </c>
      <c r="F536" s="12" t="s">
        <v>72</v>
      </c>
      <c r="G536" s="12" t="s">
        <v>399</v>
      </c>
      <c r="H536" s="12" t="s">
        <v>282</v>
      </c>
      <c r="I536" s="12" t="s">
        <v>1167</v>
      </c>
      <c r="J536" s="12" t="s">
        <v>1178</v>
      </c>
      <c r="K536" s="12" t="s">
        <v>492</v>
      </c>
      <c r="L536" s="12" t="s">
        <v>426</v>
      </c>
      <c r="M536" s="12">
        <v>1</v>
      </c>
      <c r="N536" s="12" t="s">
        <v>1169</v>
      </c>
      <c r="O536" s="12" t="s">
        <v>342</v>
      </c>
      <c r="P536" s="12" t="s">
        <v>329</v>
      </c>
      <c r="Q536" s="12" t="s">
        <v>356</v>
      </c>
      <c r="R536" s="12" t="s">
        <v>278</v>
      </c>
      <c r="S536" s="12" t="s">
        <v>278</v>
      </c>
      <c r="T536" s="12" t="s">
        <v>279</v>
      </c>
      <c r="U536" s="12" t="s">
        <v>280</v>
      </c>
      <c r="V536" s="12" t="s">
        <v>1420</v>
      </c>
      <c r="W536" s="12" t="s">
        <v>1420</v>
      </c>
      <c r="X536" s="12" t="s">
        <v>1170</v>
      </c>
      <c r="Y536" s="12" t="s">
        <v>1171</v>
      </c>
      <c r="Z536" s="12" t="s">
        <v>1172</v>
      </c>
      <c r="AA536" s="12" t="s">
        <v>1173</v>
      </c>
      <c r="AB536" s="12" t="s">
        <v>1174</v>
      </c>
      <c r="AC536" s="15" t="s">
        <v>7</v>
      </c>
      <c r="AD536">
        <v>1</v>
      </c>
      <c r="AE536">
        <v>0</v>
      </c>
      <c r="AF536">
        <v>2</v>
      </c>
      <c r="AG536">
        <v>2</v>
      </c>
      <c r="AH536" t="s">
        <v>1570</v>
      </c>
      <c r="AI536">
        <v>2</v>
      </c>
    </row>
    <row r="537" spans="1:35">
      <c r="A537" t="str">
        <f t="shared" si="8"/>
        <v>153103400149014001</v>
      </c>
      <c r="B537" s="12" t="s">
        <v>1165</v>
      </c>
      <c r="C537" s="12" t="s">
        <v>71</v>
      </c>
      <c r="D537" s="12" t="s">
        <v>1179</v>
      </c>
      <c r="E537" s="12" t="s">
        <v>1040</v>
      </c>
      <c r="F537" s="12" t="s">
        <v>72</v>
      </c>
      <c r="G537" s="12" t="s">
        <v>399</v>
      </c>
      <c r="H537" s="12" t="s">
        <v>282</v>
      </c>
      <c r="I537" s="12" t="s">
        <v>1167</v>
      </c>
      <c r="J537" s="12" t="s">
        <v>1180</v>
      </c>
      <c r="K537" s="12" t="s">
        <v>492</v>
      </c>
      <c r="L537" s="12" t="s">
        <v>426</v>
      </c>
      <c r="M537" s="12">
        <v>1</v>
      </c>
      <c r="N537" s="12" t="s">
        <v>1169</v>
      </c>
      <c r="O537" s="12" t="s">
        <v>342</v>
      </c>
      <c r="P537" s="12" t="s">
        <v>329</v>
      </c>
      <c r="Q537" s="12" t="s">
        <v>356</v>
      </c>
      <c r="R537" s="12" t="s">
        <v>278</v>
      </c>
      <c r="S537" s="12" t="s">
        <v>278</v>
      </c>
      <c r="T537" s="12" t="s">
        <v>279</v>
      </c>
      <c r="U537" s="12" t="s">
        <v>280</v>
      </c>
      <c r="V537" s="12" t="s">
        <v>1425</v>
      </c>
      <c r="W537" s="12" t="s">
        <v>1425</v>
      </c>
      <c r="X537" s="12" t="s">
        <v>1170</v>
      </c>
      <c r="Y537" s="12" t="s">
        <v>1171</v>
      </c>
      <c r="Z537" s="12" t="s">
        <v>1172</v>
      </c>
      <c r="AA537" s="12" t="s">
        <v>1173</v>
      </c>
      <c r="AB537" s="12" t="s">
        <v>1174</v>
      </c>
      <c r="AC537" s="15" t="s">
        <v>7</v>
      </c>
      <c r="AD537">
        <v>1</v>
      </c>
      <c r="AE537">
        <v>0</v>
      </c>
      <c r="AF537">
        <v>3</v>
      </c>
      <c r="AG537">
        <v>3</v>
      </c>
      <c r="AH537" t="s">
        <v>280</v>
      </c>
      <c r="AI537">
        <v>3</v>
      </c>
    </row>
    <row r="538" spans="1:35">
      <c r="A538" t="str">
        <f t="shared" si="8"/>
        <v>153103400149021001</v>
      </c>
      <c r="B538" s="12" t="s">
        <v>1165</v>
      </c>
      <c r="C538" s="12" t="s">
        <v>71</v>
      </c>
      <c r="D538" s="12" t="s">
        <v>239</v>
      </c>
      <c r="E538" s="12" t="s">
        <v>1040</v>
      </c>
      <c r="F538" s="12" t="s">
        <v>72</v>
      </c>
      <c r="G538" s="12" t="s">
        <v>399</v>
      </c>
      <c r="H538" s="12" t="s">
        <v>282</v>
      </c>
      <c r="I538" s="12" t="s">
        <v>1167</v>
      </c>
      <c r="J538" s="12" t="s">
        <v>1181</v>
      </c>
      <c r="K538" s="12" t="s">
        <v>492</v>
      </c>
      <c r="L538" s="12" t="s">
        <v>426</v>
      </c>
      <c r="M538" s="12">
        <v>1</v>
      </c>
      <c r="N538" s="12" t="s">
        <v>1169</v>
      </c>
      <c r="O538" s="12" t="s">
        <v>342</v>
      </c>
      <c r="P538" s="12" t="s">
        <v>329</v>
      </c>
      <c r="Q538" s="12" t="s">
        <v>356</v>
      </c>
      <c r="R538" s="12" t="s">
        <v>278</v>
      </c>
      <c r="S538" s="12" t="s">
        <v>278</v>
      </c>
      <c r="T538" s="12" t="s">
        <v>279</v>
      </c>
      <c r="U538" s="12" t="s">
        <v>280</v>
      </c>
      <c r="V538" s="12" t="s">
        <v>1433</v>
      </c>
      <c r="W538" s="12" t="s">
        <v>1433</v>
      </c>
      <c r="X538" s="12" t="s">
        <v>1170</v>
      </c>
      <c r="Y538" s="12" t="s">
        <v>1171</v>
      </c>
      <c r="Z538" s="12" t="s">
        <v>1172</v>
      </c>
      <c r="AA538" s="12" t="s">
        <v>1173</v>
      </c>
      <c r="AB538" s="12" t="s">
        <v>1174</v>
      </c>
      <c r="AC538" s="15" t="s">
        <v>54</v>
      </c>
      <c r="AD538">
        <v>1</v>
      </c>
      <c r="AE538">
        <v>0</v>
      </c>
      <c r="AF538">
        <v>3</v>
      </c>
      <c r="AG538">
        <v>3</v>
      </c>
      <c r="AH538" t="s">
        <v>280</v>
      </c>
      <c r="AI538">
        <v>3</v>
      </c>
    </row>
    <row r="539" spans="1:35">
      <c r="A539" t="str">
        <f t="shared" si="8"/>
        <v>153103400110022001</v>
      </c>
      <c r="B539" s="12" t="s">
        <v>1165</v>
      </c>
      <c r="C539" s="12" t="s">
        <v>71</v>
      </c>
      <c r="D539" s="12" t="s">
        <v>1182</v>
      </c>
      <c r="E539" s="12" t="s">
        <v>1040</v>
      </c>
      <c r="F539" s="12" t="s">
        <v>72</v>
      </c>
      <c r="G539" s="12" t="s">
        <v>350</v>
      </c>
      <c r="H539" s="12" t="s">
        <v>282</v>
      </c>
      <c r="I539" s="12" t="s">
        <v>1167</v>
      </c>
      <c r="J539" s="12" t="s">
        <v>1183</v>
      </c>
      <c r="K539" s="12" t="s">
        <v>492</v>
      </c>
      <c r="L539" s="12" t="s">
        <v>426</v>
      </c>
      <c r="M539" s="12">
        <v>1</v>
      </c>
      <c r="N539" s="12" t="s">
        <v>1176</v>
      </c>
      <c r="O539" s="12" t="s">
        <v>342</v>
      </c>
      <c r="P539" s="12" t="s">
        <v>329</v>
      </c>
      <c r="Q539" s="12" t="s">
        <v>356</v>
      </c>
      <c r="R539" s="12" t="s">
        <v>278</v>
      </c>
      <c r="S539" s="12" t="s">
        <v>278</v>
      </c>
      <c r="T539" s="12" t="s">
        <v>279</v>
      </c>
      <c r="U539" s="12" t="s">
        <v>280</v>
      </c>
      <c r="V539" s="12" t="s">
        <v>1437</v>
      </c>
      <c r="W539" s="12" t="s">
        <v>1437</v>
      </c>
      <c r="X539" s="12" t="s">
        <v>1170</v>
      </c>
      <c r="Y539" s="12" t="s">
        <v>1171</v>
      </c>
      <c r="Z539" s="12" t="s">
        <v>1172</v>
      </c>
      <c r="AA539" s="12" t="s">
        <v>1173</v>
      </c>
      <c r="AB539" s="12" t="s">
        <v>1174</v>
      </c>
      <c r="AC539" s="15" t="s">
        <v>54</v>
      </c>
      <c r="AD539">
        <v>1</v>
      </c>
      <c r="AE539">
        <v>0</v>
      </c>
      <c r="AF539">
        <v>503</v>
      </c>
      <c r="AG539">
        <v>503</v>
      </c>
      <c r="AH539" t="s">
        <v>1752</v>
      </c>
      <c r="AI539">
        <v>503</v>
      </c>
    </row>
    <row r="540" spans="1:35">
      <c r="A540" t="str">
        <f t="shared" si="8"/>
        <v>153103400110031001</v>
      </c>
      <c r="B540" s="12" t="s">
        <v>1165</v>
      </c>
      <c r="C540" s="12" t="s">
        <v>71</v>
      </c>
      <c r="D540" s="12" t="s">
        <v>223</v>
      </c>
      <c r="E540" s="12" t="s">
        <v>1040</v>
      </c>
      <c r="F540" s="12" t="s">
        <v>72</v>
      </c>
      <c r="G540" s="12" t="s">
        <v>350</v>
      </c>
      <c r="H540" s="12" t="s">
        <v>282</v>
      </c>
      <c r="I540" s="12" t="s">
        <v>1167</v>
      </c>
      <c r="J540" s="12" t="s">
        <v>1184</v>
      </c>
      <c r="K540" s="12" t="s">
        <v>492</v>
      </c>
      <c r="L540" s="12" t="s">
        <v>426</v>
      </c>
      <c r="M540" s="12">
        <v>1</v>
      </c>
      <c r="N540" s="12" t="s">
        <v>1176</v>
      </c>
      <c r="O540" s="12" t="s">
        <v>342</v>
      </c>
      <c r="P540" s="12" t="s">
        <v>329</v>
      </c>
      <c r="Q540" s="12" t="s">
        <v>397</v>
      </c>
      <c r="R540" s="12" t="s">
        <v>398</v>
      </c>
      <c r="S540" s="12" t="s">
        <v>1382</v>
      </c>
      <c r="T540" s="12" t="s">
        <v>279</v>
      </c>
      <c r="U540" s="12" t="s">
        <v>280</v>
      </c>
      <c r="V540" s="12" t="s">
        <v>1465</v>
      </c>
      <c r="W540" s="12" t="s">
        <v>1465</v>
      </c>
      <c r="X540" s="12" t="s">
        <v>1177</v>
      </c>
      <c r="Y540" s="12" t="s">
        <v>1171</v>
      </c>
      <c r="Z540" s="12" t="s">
        <v>1172</v>
      </c>
      <c r="AA540" s="12" t="s">
        <v>1173</v>
      </c>
      <c r="AB540" s="12" t="s">
        <v>1174</v>
      </c>
      <c r="AC540" s="15" t="s">
        <v>33</v>
      </c>
      <c r="AD540">
        <v>1</v>
      </c>
      <c r="AE540">
        <v>0</v>
      </c>
      <c r="AF540">
        <v>3</v>
      </c>
      <c r="AG540">
        <v>3</v>
      </c>
      <c r="AH540" t="s">
        <v>280</v>
      </c>
      <c r="AI540">
        <v>3</v>
      </c>
    </row>
    <row r="541" spans="1:35">
      <c r="A541" t="str">
        <f t="shared" si="8"/>
        <v>153103400110032001</v>
      </c>
      <c r="B541" s="12" t="s">
        <v>1165</v>
      </c>
      <c r="C541" s="12" t="s">
        <v>71</v>
      </c>
      <c r="D541" s="12" t="s">
        <v>1185</v>
      </c>
      <c r="E541" s="12" t="s">
        <v>1040</v>
      </c>
      <c r="F541" s="12" t="s">
        <v>72</v>
      </c>
      <c r="G541" s="12" t="s">
        <v>350</v>
      </c>
      <c r="H541" s="12" t="s">
        <v>282</v>
      </c>
      <c r="I541" s="12" t="s">
        <v>1167</v>
      </c>
      <c r="J541" s="12" t="s">
        <v>1186</v>
      </c>
      <c r="K541" s="12" t="s">
        <v>492</v>
      </c>
      <c r="L541" s="12" t="s">
        <v>426</v>
      </c>
      <c r="M541" s="12">
        <v>1</v>
      </c>
      <c r="N541" s="12" t="s">
        <v>1176</v>
      </c>
      <c r="O541" s="12" t="s">
        <v>342</v>
      </c>
      <c r="P541" s="12" t="s">
        <v>329</v>
      </c>
      <c r="Q541" s="12" t="s">
        <v>356</v>
      </c>
      <c r="R541" s="12" t="s">
        <v>278</v>
      </c>
      <c r="S541" s="12" t="s">
        <v>278</v>
      </c>
      <c r="T541" s="12" t="s">
        <v>279</v>
      </c>
      <c r="U541" s="12" t="s">
        <v>280</v>
      </c>
      <c r="V541" s="12" t="s">
        <v>1463</v>
      </c>
      <c r="W541" s="12" t="s">
        <v>1463</v>
      </c>
      <c r="X541" s="12" t="s">
        <v>1170</v>
      </c>
      <c r="Y541" s="12" t="s">
        <v>1171</v>
      </c>
      <c r="Z541" s="12" t="s">
        <v>1172</v>
      </c>
      <c r="AA541" s="12" t="s">
        <v>1173</v>
      </c>
      <c r="AB541" s="12" t="s">
        <v>1174</v>
      </c>
      <c r="AC541" s="15" t="s">
        <v>33</v>
      </c>
      <c r="AD541">
        <v>1</v>
      </c>
      <c r="AE541">
        <v>0</v>
      </c>
      <c r="AF541">
        <v>1059</v>
      </c>
      <c r="AG541">
        <v>1059</v>
      </c>
      <c r="AH541" t="s">
        <v>1753</v>
      </c>
      <c r="AI541">
        <v>1059</v>
      </c>
    </row>
    <row r="542" spans="1:35">
      <c r="A542" t="str">
        <f t="shared" si="8"/>
        <v>153103400149034001</v>
      </c>
      <c r="B542" s="12" t="s">
        <v>1165</v>
      </c>
      <c r="C542" s="12" t="s">
        <v>71</v>
      </c>
      <c r="D542" s="12" t="s">
        <v>1187</v>
      </c>
      <c r="E542" s="12" t="s">
        <v>1040</v>
      </c>
      <c r="F542" s="12" t="s">
        <v>72</v>
      </c>
      <c r="G542" s="12" t="s">
        <v>399</v>
      </c>
      <c r="H542" s="12" t="s">
        <v>282</v>
      </c>
      <c r="I542" s="12" t="s">
        <v>1167</v>
      </c>
      <c r="J542" s="12" t="s">
        <v>1188</v>
      </c>
      <c r="K542" s="12" t="s">
        <v>492</v>
      </c>
      <c r="L542" s="12" t="s">
        <v>426</v>
      </c>
      <c r="M542" s="12">
        <v>1</v>
      </c>
      <c r="N542" s="12" t="s">
        <v>1169</v>
      </c>
      <c r="O542" s="12" t="s">
        <v>342</v>
      </c>
      <c r="P542" s="12" t="s">
        <v>329</v>
      </c>
      <c r="Q542" s="12" t="s">
        <v>356</v>
      </c>
      <c r="R542" s="12" t="s">
        <v>278</v>
      </c>
      <c r="S542" s="12" t="s">
        <v>278</v>
      </c>
      <c r="T542" s="12" t="s">
        <v>279</v>
      </c>
      <c r="U542" s="12" t="s">
        <v>280</v>
      </c>
      <c r="V542" s="12" t="s">
        <v>1411</v>
      </c>
      <c r="W542" s="12" t="s">
        <v>1411</v>
      </c>
      <c r="X542" s="12" t="s">
        <v>1170</v>
      </c>
      <c r="Y542" s="12" t="s">
        <v>1171</v>
      </c>
      <c r="Z542" s="12" t="s">
        <v>1172</v>
      </c>
      <c r="AA542" s="12" t="s">
        <v>1173</v>
      </c>
      <c r="AB542" s="12" t="s">
        <v>1174</v>
      </c>
      <c r="AC542" s="15" t="s">
        <v>33</v>
      </c>
      <c r="AD542">
        <v>1</v>
      </c>
      <c r="AE542">
        <v>0</v>
      </c>
      <c r="AF542">
        <v>10</v>
      </c>
      <c r="AG542">
        <v>10</v>
      </c>
      <c r="AH542" t="s">
        <v>1568</v>
      </c>
      <c r="AI542">
        <v>10</v>
      </c>
    </row>
    <row r="543" spans="1:35">
      <c r="A543" t="str">
        <f t="shared" si="8"/>
        <v>153103400149041001</v>
      </c>
      <c r="B543" s="12" t="s">
        <v>1165</v>
      </c>
      <c r="C543" s="12" t="s">
        <v>71</v>
      </c>
      <c r="D543" s="12" t="s">
        <v>1189</v>
      </c>
      <c r="E543" s="12" t="s">
        <v>1040</v>
      </c>
      <c r="F543" s="12" t="s">
        <v>72</v>
      </c>
      <c r="G543" s="12" t="s">
        <v>399</v>
      </c>
      <c r="H543" s="12" t="s">
        <v>282</v>
      </c>
      <c r="I543" s="12" t="s">
        <v>1167</v>
      </c>
      <c r="J543" s="12" t="s">
        <v>1190</v>
      </c>
      <c r="K543" s="12" t="s">
        <v>492</v>
      </c>
      <c r="L543" s="12" t="s">
        <v>426</v>
      </c>
      <c r="M543" s="12">
        <v>1</v>
      </c>
      <c r="N543" s="12" t="s">
        <v>1169</v>
      </c>
      <c r="O543" s="12" t="s">
        <v>342</v>
      </c>
      <c r="P543" s="12" t="s">
        <v>329</v>
      </c>
      <c r="Q543" s="12" t="s">
        <v>356</v>
      </c>
      <c r="R543" s="12" t="s">
        <v>278</v>
      </c>
      <c r="S543" s="12" t="s">
        <v>278</v>
      </c>
      <c r="T543" s="12" t="s">
        <v>279</v>
      </c>
      <c r="U543" s="12" t="s">
        <v>280</v>
      </c>
      <c r="V543" s="12" t="s">
        <v>1455</v>
      </c>
      <c r="W543" s="12" t="s">
        <v>1455</v>
      </c>
      <c r="X543" s="12" t="s">
        <v>1170</v>
      </c>
      <c r="Y543" s="12" t="s">
        <v>1171</v>
      </c>
      <c r="Z543" s="12" t="s">
        <v>1172</v>
      </c>
      <c r="AA543" s="12" t="s">
        <v>1173</v>
      </c>
      <c r="AB543" s="12" t="s">
        <v>1174</v>
      </c>
      <c r="AC543" s="15" t="s">
        <v>15</v>
      </c>
      <c r="AD543">
        <v>1</v>
      </c>
      <c r="AE543">
        <v>0</v>
      </c>
      <c r="AF543">
        <v>2</v>
      </c>
      <c r="AG543">
        <v>2</v>
      </c>
      <c r="AH543" t="s">
        <v>1570</v>
      </c>
      <c r="AI543">
        <v>2</v>
      </c>
    </row>
    <row r="544" spans="1:35">
      <c r="A544" t="str">
        <f t="shared" si="8"/>
        <v>153103400110042001</v>
      </c>
      <c r="B544" s="12" t="s">
        <v>1165</v>
      </c>
      <c r="C544" s="12" t="s">
        <v>71</v>
      </c>
      <c r="D544" s="12" t="s">
        <v>1191</v>
      </c>
      <c r="E544" s="12" t="s">
        <v>1040</v>
      </c>
      <c r="F544" s="12" t="s">
        <v>72</v>
      </c>
      <c r="G544" s="12" t="s">
        <v>350</v>
      </c>
      <c r="H544" s="12" t="s">
        <v>282</v>
      </c>
      <c r="I544" s="12" t="s">
        <v>1167</v>
      </c>
      <c r="J544" s="12" t="s">
        <v>1192</v>
      </c>
      <c r="K544" s="12" t="s">
        <v>492</v>
      </c>
      <c r="L544" s="12" t="s">
        <v>426</v>
      </c>
      <c r="M544" s="12">
        <v>1</v>
      </c>
      <c r="N544" s="12" t="s">
        <v>1176</v>
      </c>
      <c r="O544" s="12" t="s">
        <v>342</v>
      </c>
      <c r="P544" s="12" t="s">
        <v>329</v>
      </c>
      <c r="Q544" s="12" t="s">
        <v>356</v>
      </c>
      <c r="R544" s="12" t="s">
        <v>278</v>
      </c>
      <c r="S544" s="12" t="s">
        <v>278</v>
      </c>
      <c r="T544" s="12" t="s">
        <v>279</v>
      </c>
      <c r="U544" s="12" t="s">
        <v>280</v>
      </c>
      <c r="V544" s="12" t="s">
        <v>1456</v>
      </c>
      <c r="W544" s="12" t="s">
        <v>1456</v>
      </c>
      <c r="X544" s="12" t="s">
        <v>1170</v>
      </c>
      <c r="Y544" s="12" t="s">
        <v>1171</v>
      </c>
      <c r="Z544" s="12" t="s">
        <v>1172</v>
      </c>
      <c r="AA544" s="12" t="s">
        <v>1173</v>
      </c>
      <c r="AB544" s="12" t="s">
        <v>1174</v>
      </c>
      <c r="AC544" s="15" t="s">
        <v>15</v>
      </c>
      <c r="AD544">
        <v>1</v>
      </c>
      <c r="AE544">
        <v>1</v>
      </c>
      <c r="AF544">
        <v>539</v>
      </c>
      <c r="AG544">
        <v>540</v>
      </c>
      <c r="AH544" t="s">
        <v>1754</v>
      </c>
      <c r="AI544">
        <v>539</v>
      </c>
    </row>
    <row r="545" spans="1:35">
      <c r="A545" t="str">
        <f t="shared" si="8"/>
        <v>153103400149060001</v>
      </c>
      <c r="B545" s="12" t="s">
        <v>1165</v>
      </c>
      <c r="C545" s="12" t="s">
        <v>71</v>
      </c>
      <c r="D545" s="12" t="s">
        <v>1193</v>
      </c>
      <c r="E545" s="12" t="s">
        <v>1040</v>
      </c>
      <c r="F545" s="12" t="s">
        <v>73</v>
      </c>
      <c r="G545" s="12" t="s">
        <v>399</v>
      </c>
      <c r="H545" s="12" t="s">
        <v>282</v>
      </c>
      <c r="I545" s="12" t="s">
        <v>1194</v>
      </c>
      <c r="J545" s="12" t="s">
        <v>1195</v>
      </c>
      <c r="K545" s="12" t="s">
        <v>269</v>
      </c>
      <c r="L545" s="12" t="s">
        <v>426</v>
      </c>
      <c r="M545" s="12">
        <v>1</v>
      </c>
      <c r="N545" s="12" t="s">
        <v>1169</v>
      </c>
      <c r="O545" s="12" t="s">
        <v>342</v>
      </c>
      <c r="P545" s="12" t="s">
        <v>329</v>
      </c>
      <c r="Q545" s="12" t="s">
        <v>356</v>
      </c>
      <c r="R545" s="12" t="s">
        <v>278</v>
      </c>
      <c r="S545" s="12" t="s">
        <v>278</v>
      </c>
      <c r="T545" s="12" t="s">
        <v>279</v>
      </c>
      <c r="U545" s="12" t="s">
        <v>280</v>
      </c>
      <c r="V545" s="12" t="s">
        <v>1469</v>
      </c>
      <c r="W545" s="12" t="s">
        <v>1469</v>
      </c>
      <c r="X545" s="12" t="s">
        <v>1170</v>
      </c>
      <c r="Y545" s="12" t="s">
        <v>1171</v>
      </c>
      <c r="Z545" s="12" t="s">
        <v>1172</v>
      </c>
      <c r="AA545" s="12" t="s">
        <v>1173</v>
      </c>
      <c r="AB545" s="12" t="s">
        <v>1174</v>
      </c>
      <c r="AC545" s="15" t="s">
        <v>57</v>
      </c>
      <c r="AD545">
        <v>1</v>
      </c>
      <c r="AE545">
        <v>0</v>
      </c>
      <c r="AF545">
        <v>38</v>
      </c>
      <c r="AG545">
        <v>38</v>
      </c>
      <c r="AH545" t="s">
        <v>1601</v>
      </c>
      <c r="AI545">
        <v>38</v>
      </c>
    </row>
    <row r="546" spans="1:35">
      <c r="A546" t="str">
        <f t="shared" si="8"/>
        <v>153103400149061001</v>
      </c>
      <c r="B546" s="12" t="s">
        <v>1165</v>
      </c>
      <c r="C546" s="12" t="s">
        <v>71</v>
      </c>
      <c r="D546" s="12" t="s">
        <v>1196</v>
      </c>
      <c r="E546" s="12" t="s">
        <v>1040</v>
      </c>
      <c r="F546" s="12" t="s">
        <v>72</v>
      </c>
      <c r="G546" s="12" t="s">
        <v>399</v>
      </c>
      <c r="H546" s="12" t="s">
        <v>282</v>
      </c>
      <c r="I546" s="12" t="s">
        <v>1167</v>
      </c>
      <c r="J546" s="12" t="s">
        <v>1197</v>
      </c>
      <c r="K546" s="12" t="s">
        <v>492</v>
      </c>
      <c r="L546" s="12" t="s">
        <v>426</v>
      </c>
      <c r="M546" s="12">
        <v>1</v>
      </c>
      <c r="N546" s="12" t="s">
        <v>1169</v>
      </c>
      <c r="O546" s="12" t="s">
        <v>342</v>
      </c>
      <c r="P546" s="12" t="s">
        <v>329</v>
      </c>
      <c r="Q546" s="12" t="s">
        <v>356</v>
      </c>
      <c r="R546" s="12" t="s">
        <v>278</v>
      </c>
      <c r="S546" s="12" t="s">
        <v>278</v>
      </c>
      <c r="T546" s="12" t="s">
        <v>279</v>
      </c>
      <c r="U546" s="12" t="s">
        <v>280</v>
      </c>
      <c r="V546" s="12" t="s">
        <v>1401</v>
      </c>
      <c r="W546" s="12" t="s">
        <v>1401</v>
      </c>
      <c r="X546" s="12" t="s">
        <v>1170</v>
      </c>
      <c r="Y546" s="12" t="s">
        <v>1171</v>
      </c>
      <c r="Z546" s="12" t="s">
        <v>1172</v>
      </c>
      <c r="AA546" s="12" t="s">
        <v>1173</v>
      </c>
      <c r="AB546" s="12" t="s">
        <v>1174</v>
      </c>
      <c r="AC546" s="15" t="s">
        <v>57</v>
      </c>
      <c r="AD546">
        <v>1</v>
      </c>
      <c r="AE546">
        <v>0</v>
      </c>
      <c r="AF546">
        <v>9</v>
      </c>
      <c r="AG546">
        <v>9</v>
      </c>
      <c r="AH546" t="s">
        <v>1573</v>
      </c>
      <c r="AI546">
        <v>9</v>
      </c>
    </row>
    <row r="547" spans="1:35">
      <c r="A547" t="str">
        <f t="shared" si="8"/>
        <v>153103400110071001</v>
      </c>
      <c r="B547" s="12" t="s">
        <v>1165</v>
      </c>
      <c r="C547" s="12" t="s">
        <v>71</v>
      </c>
      <c r="D547" s="12" t="s">
        <v>1198</v>
      </c>
      <c r="E547" s="12" t="s">
        <v>1040</v>
      </c>
      <c r="F547" s="12" t="s">
        <v>72</v>
      </c>
      <c r="G547" s="12" t="s">
        <v>350</v>
      </c>
      <c r="H547" s="12" t="s">
        <v>282</v>
      </c>
      <c r="I547" s="12" t="s">
        <v>1167</v>
      </c>
      <c r="J547" s="12" t="s">
        <v>1199</v>
      </c>
      <c r="K547" s="12" t="s">
        <v>492</v>
      </c>
      <c r="L547" s="12" t="s">
        <v>426</v>
      </c>
      <c r="M547" s="12">
        <v>1</v>
      </c>
      <c r="N547" s="12" t="s">
        <v>1176</v>
      </c>
      <c r="O547" s="12" t="s">
        <v>342</v>
      </c>
      <c r="P547" s="12" t="s">
        <v>329</v>
      </c>
      <c r="Q547" s="12" t="s">
        <v>356</v>
      </c>
      <c r="R547" s="12" t="s">
        <v>278</v>
      </c>
      <c r="S547" s="12" t="s">
        <v>278</v>
      </c>
      <c r="T547" s="12" t="s">
        <v>279</v>
      </c>
      <c r="U547" s="12" t="s">
        <v>280</v>
      </c>
      <c r="V547" s="12" t="s">
        <v>1489</v>
      </c>
      <c r="W547" s="12" t="s">
        <v>1489</v>
      </c>
      <c r="X547" s="12" t="s">
        <v>1170</v>
      </c>
      <c r="Y547" s="12" t="s">
        <v>1171</v>
      </c>
      <c r="Z547" s="12" t="s">
        <v>1172</v>
      </c>
      <c r="AA547" s="12" t="s">
        <v>1173</v>
      </c>
      <c r="AB547" s="12" t="s">
        <v>1174</v>
      </c>
      <c r="AC547" s="15" t="s">
        <v>58</v>
      </c>
      <c r="AD547">
        <v>1</v>
      </c>
      <c r="AE547">
        <v>0</v>
      </c>
      <c r="AF547">
        <v>555</v>
      </c>
      <c r="AG547">
        <v>555</v>
      </c>
      <c r="AH547" t="s">
        <v>1755</v>
      </c>
      <c r="AI547">
        <v>555</v>
      </c>
    </row>
    <row r="548" spans="1:35">
      <c r="A548" t="str">
        <f t="shared" si="8"/>
        <v>153103400110071002</v>
      </c>
      <c r="B548" s="12" t="s">
        <v>1165</v>
      </c>
      <c r="C548" s="12" t="s">
        <v>71</v>
      </c>
      <c r="D548" s="12" t="s">
        <v>1198</v>
      </c>
      <c r="E548" s="12" t="s">
        <v>1040</v>
      </c>
      <c r="F548" s="12" t="s">
        <v>72</v>
      </c>
      <c r="G548" s="12" t="s">
        <v>350</v>
      </c>
      <c r="H548" s="12" t="s">
        <v>282</v>
      </c>
      <c r="I548" s="12" t="s">
        <v>1167</v>
      </c>
      <c r="J548" s="12" t="s">
        <v>1200</v>
      </c>
      <c r="K548" s="12" t="s">
        <v>492</v>
      </c>
      <c r="L548" s="12" t="s">
        <v>426</v>
      </c>
      <c r="M548" s="12">
        <v>1</v>
      </c>
      <c r="N548" s="12" t="s">
        <v>1176</v>
      </c>
      <c r="O548" s="12" t="s">
        <v>342</v>
      </c>
      <c r="P548" s="12" t="s">
        <v>329</v>
      </c>
      <c r="Q548" s="12" t="s">
        <v>397</v>
      </c>
      <c r="R548" s="12" t="s">
        <v>398</v>
      </c>
      <c r="S548" s="12" t="s">
        <v>1382</v>
      </c>
      <c r="T548" s="12" t="s">
        <v>279</v>
      </c>
      <c r="U548" s="12" t="s">
        <v>280</v>
      </c>
      <c r="V548" s="12" t="s">
        <v>1489</v>
      </c>
      <c r="W548" s="12" t="s">
        <v>1489</v>
      </c>
      <c r="X548" s="12" t="s">
        <v>1177</v>
      </c>
      <c r="Y548" s="12" t="s">
        <v>1171</v>
      </c>
      <c r="Z548" s="12" t="s">
        <v>1172</v>
      </c>
      <c r="AA548" s="12" t="s">
        <v>1173</v>
      </c>
      <c r="AB548" s="12" t="s">
        <v>1174</v>
      </c>
      <c r="AC548" s="15" t="s">
        <v>58</v>
      </c>
      <c r="AD548">
        <v>1</v>
      </c>
      <c r="AE548">
        <v>0</v>
      </c>
      <c r="AF548">
        <v>1</v>
      </c>
      <c r="AG548">
        <v>1</v>
      </c>
      <c r="AH548" t="s">
        <v>1566</v>
      </c>
      <c r="AI548">
        <v>1</v>
      </c>
    </row>
    <row r="549" spans="1:35">
      <c r="A549" t="str">
        <f t="shared" si="8"/>
        <v>153103400110074001</v>
      </c>
      <c r="B549" s="12" t="s">
        <v>1165</v>
      </c>
      <c r="C549" s="12" t="s">
        <v>71</v>
      </c>
      <c r="D549" s="12" t="s">
        <v>1201</v>
      </c>
      <c r="E549" s="12" t="s">
        <v>1040</v>
      </c>
      <c r="F549" s="12" t="s">
        <v>72</v>
      </c>
      <c r="G549" s="12" t="s">
        <v>350</v>
      </c>
      <c r="H549" s="12" t="s">
        <v>282</v>
      </c>
      <c r="I549" s="12" t="s">
        <v>1167</v>
      </c>
      <c r="J549" s="12" t="s">
        <v>1202</v>
      </c>
      <c r="K549" s="12" t="s">
        <v>492</v>
      </c>
      <c r="L549" s="12" t="s">
        <v>426</v>
      </c>
      <c r="M549" s="12">
        <v>1</v>
      </c>
      <c r="N549" s="12" t="s">
        <v>1176</v>
      </c>
      <c r="O549" s="12" t="s">
        <v>342</v>
      </c>
      <c r="P549" s="12" t="s">
        <v>329</v>
      </c>
      <c r="Q549" s="12" t="s">
        <v>356</v>
      </c>
      <c r="R549" s="12" t="s">
        <v>278</v>
      </c>
      <c r="S549" s="12" t="s">
        <v>278</v>
      </c>
      <c r="T549" s="12" t="s">
        <v>279</v>
      </c>
      <c r="U549" s="12" t="s">
        <v>280</v>
      </c>
      <c r="V549" s="12" t="s">
        <v>1487</v>
      </c>
      <c r="W549" s="12" t="s">
        <v>1487</v>
      </c>
      <c r="X549" s="12" t="s">
        <v>1170</v>
      </c>
      <c r="Y549" s="12" t="s">
        <v>1171</v>
      </c>
      <c r="Z549" s="12" t="s">
        <v>1172</v>
      </c>
      <c r="AA549" s="12" t="s">
        <v>1173</v>
      </c>
      <c r="AB549" s="12" t="s">
        <v>1174</v>
      </c>
      <c r="AC549" s="15" t="s">
        <v>58</v>
      </c>
      <c r="AD549">
        <v>1</v>
      </c>
      <c r="AE549">
        <v>0</v>
      </c>
      <c r="AF549">
        <v>516</v>
      </c>
      <c r="AG549">
        <v>516</v>
      </c>
      <c r="AH549" t="s">
        <v>1756</v>
      </c>
      <c r="AI549">
        <v>516</v>
      </c>
    </row>
    <row r="550" spans="1:35">
      <c r="A550" t="str">
        <f t="shared" si="8"/>
        <v>153103400110075001</v>
      </c>
      <c r="B550" s="12" t="s">
        <v>1165</v>
      </c>
      <c r="C550" s="12" t="s">
        <v>71</v>
      </c>
      <c r="D550" s="12" t="s">
        <v>1203</v>
      </c>
      <c r="E550" s="12" t="s">
        <v>1040</v>
      </c>
      <c r="F550" s="12" t="s">
        <v>72</v>
      </c>
      <c r="G550" s="12" t="s">
        <v>350</v>
      </c>
      <c r="H550" s="12" t="s">
        <v>282</v>
      </c>
      <c r="I550" s="12" t="s">
        <v>1167</v>
      </c>
      <c r="J550" s="12" t="s">
        <v>1204</v>
      </c>
      <c r="K550" s="12" t="s">
        <v>492</v>
      </c>
      <c r="L550" s="12" t="s">
        <v>426</v>
      </c>
      <c r="M550" s="12">
        <v>1</v>
      </c>
      <c r="N550" s="12" t="s">
        <v>1176</v>
      </c>
      <c r="O550" s="12" t="s">
        <v>342</v>
      </c>
      <c r="P550" s="12" t="s">
        <v>329</v>
      </c>
      <c r="Q550" s="12" t="s">
        <v>356</v>
      </c>
      <c r="R550" s="12" t="s">
        <v>278</v>
      </c>
      <c r="S550" s="12" t="s">
        <v>278</v>
      </c>
      <c r="T550" s="12" t="s">
        <v>279</v>
      </c>
      <c r="U550" s="12" t="s">
        <v>280</v>
      </c>
      <c r="V550" s="12" t="s">
        <v>1486</v>
      </c>
      <c r="W550" s="12" t="s">
        <v>1486</v>
      </c>
      <c r="X550" s="12" t="s">
        <v>1170</v>
      </c>
      <c r="Y550" s="12" t="s">
        <v>1171</v>
      </c>
      <c r="Z550" s="12" t="s">
        <v>1172</v>
      </c>
      <c r="AA550" s="12" t="s">
        <v>1173</v>
      </c>
      <c r="AB550" s="12" t="s">
        <v>1174</v>
      </c>
      <c r="AC550" s="15" t="s">
        <v>58</v>
      </c>
      <c r="AD550">
        <v>1</v>
      </c>
      <c r="AE550">
        <v>1</v>
      </c>
      <c r="AF550">
        <v>496</v>
      </c>
      <c r="AG550">
        <v>497</v>
      </c>
      <c r="AH550" t="s">
        <v>1757</v>
      </c>
      <c r="AI550">
        <v>496</v>
      </c>
    </row>
    <row r="551" spans="1:35">
      <c r="A551" t="str">
        <f t="shared" si="8"/>
        <v>153103400149076002</v>
      </c>
      <c r="B551" s="12" t="s">
        <v>1165</v>
      </c>
      <c r="C551" s="12" t="s">
        <v>71</v>
      </c>
      <c r="D551" s="12" t="s">
        <v>1205</v>
      </c>
      <c r="E551" s="12" t="s">
        <v>1040</v>
      </c>
      <c r="F551" s="12" t="s">
        <v>72</v>
      </c>
      <c r="G551" s="12" t="s">
        <v>399</v>
      </c>
      <c r="H551" s="12" t="s">
        <v>282</v>
      </c>
      <c r="I551" s="12" t="s">
        <v>1167</v>
      </c>
      <c r="J551" s="12" t="s">
        <v>1206</v>
      </c>
      <c r="K551" s="12" t="s">
        <v>492</v>
      </c>
      <c r="L551" s="12" t="s">
        <v>426</v>
      </c>
      <c r="M551" s="12">
        <v>1</v>
      </c>
      <c r="N551" s="12" t="s">
        <v>1169</v>
      </c>
      <c r="O551" s="12" t="s">
        <v>342</v>
      </c>
      <c r="P551" s="12" t="s">
        <v>329</v>
      </c>
      <c r="Q551" s="12" t="s">
        <v>356</v>
      </c>
      <c r="R551" s="12" t="s">
        <v>278</v>
      </c>
      <c r="S551" s="12" t="s">
        <v>278</v>
      </c>
      <c r="T551" s="12" t="s">
        <v>279</v>
      </c>
      <c r="U551" s="12" t="s">
        <v>280</v>
      </c>
      <c r="V551" s="12" t="s">
        <v>1543</v>
      </c>
      <c r="W551" s="12" t="s">
        <v>1543</v>
      </c>
      <c r="X551" s="12" t="s">
        <v>1170</v>
      </c>
      <c r="Y551" s="12" t="s">
        <v>1171</v>
      </c>
      <c r="Z551" s="12" t="s">
        <v>1172</v>
      </c>
      <c r="AA551" s="12" t="s">
        <v>1173</v>
      </c>
      <c r="AB551" s="12" t="s">
        <v>1174</v>
      </c>
      <c r="AC551" s="15" t="s">
        <v>58</v>
      </c>
      <c r="AD551">
        <v>1</v>
      </c>
      <c r="AE551">
        <v>1</v>
      </c>
      <c r="AF551">
        <v>496</v>
      </c>
      <c r="AG551">
        <v>497</v>
      </c>
      <c r="AH551" t="s">
        <v>1757</v>
      </c>
      <c r="AI551">
        <v>496</v>
      </c>
    </row>
    <row r="552" spans="1:35">
      <c r="A552" t="str">
        <f t="shared" si="8"/>
        <v>153103400149077002</v>
      </c>
      <c r="B552" s="12" t="s">
        <v>1165</v>
      </c>
      <c r="C552" s="12" t="s">
        <v>71</v>
      </c>
      <c r="D552" s="12" t="s">
        <v>1207</v>
      </c>
      <c r="E552" s="12" t="s">
        <v>1040</v>
      </c>
      <c r="F552" s="12" t="s">
        <v>72</v>
      </c>
      <c r="G552" s="12" t="s">
        <v>399</v>
      </c>
      <c r="H552" s="12" t="s">
        <v>282</v>
      </c>
      <c r="I552" s="12" t="s">
        <v>1167</v>
      </c>
      <c r="J552" s="12" t="s">
        <v>1208</v>
      </c>
      <c r="K552" s="12" t="s">
        <v>492</v>
      </c>
      <c r="L552" s="12" t="s">
        <v>426</v>
      </c>
      <c r="M552" s="12">
        <v>1</v>
      </c>
      <c r="N552" s="12" t="s">
        <v>1169</v>
      </c>
      <c r="O552" s="12" t="s">
        <v>342</v>
      </c>
      <c r="P552" s="12" t="s">
        <v>329</v>
      </c>
      <c r="Q552" s="12" t="s">
        <v>356</v>
      </c>
      <c r="R552" s="12" t="s">
        <v>278</v>
      </c>
      <c r="S552" s="12" t="s">
        <v>278</v>
      </c>
      <c r="T552" s="12" t="s">
        <v>279</v>
      </c>
      <c r="U552" s="12" t="s">
        <v>280</v>
      </c>
      <c r="V552" s="12" t="s">
        <v>1479</v>
      </c>
      <c r="W552" s="12" t="s">
        <v>1479</v>
      </c>
      <c r="X552" s="12" t="s">
        <v>1170</v>
      </c>
      <c r="Y552" s="12" t="s">
        <v>1171</v>
      </c>
      <c r="Z552" s="12" t="s">
        <v>1172</v>
      </c>
      <c r="AA552" s="12" t="s">
        <v>1173</v>
      </c>
      <c r="AB552" s="12" t="s">
        <v>1174</v>
      </c>
      <c r="AC552" s="15" t="s">
        <v>58</v>
      </c>
      <c r="AD552">
        <v>1</v>
      </c>
      <c r="AE552">
        <v>0</v>
      </c>
      <c r="AF552">
        <v>6</v>
      </c>
      <c r="AG552">
        <v>6</v>
      </c>
      <c r="AH552" t="s">
        <v>1552</v>
      </c>
      <c r="AI552">
        <v>6</v>
      </c>
    </row>
    <row r="553" spans="1:35">
      <c r="A553" t="str">
        <f t="shared" si="8"/>
        <v>153103400110082001</v>
      </c>
      <c r="B553" s="12" t="s">
        <v>1165</v>
      </c>
      <c r="C553" s="12" t="s">
        <v>71</v>
      </c>
      <c r="D553" s="12" t="s">
        <v>240</v>
      </c>
      <c r="E553" s="12" t="s">
        <v>1040</v>
      </c>
      <c r="F553" s="12" t="s">
        <v>72</v>
      </c>
      <c r="G553" s="12" t="s">
        <v>350</v>
      </c>
      <c r="H553" s="12" t="s">
        <v>282</v>
      </c>
      <c r="I553" s="12" t="s">
        <v>1167</v>
      </c>
      <c r="J553" s="12" t="s">
        <v>1209</v>
      </c>
      <c r="K553" s="12" t="s">
        <v>492</v>
      </c>
      <c r="L553" s="12" t="s">
        <v>426</v>
      </c>
      <c r="M553" s="12">
        <v>1</v>
      </c>
      <c r="N553" s="12" t="s">
        <v>1176</v>
      </c>
      <c r="O553" s="12" t="s">
        <v>342</v>
      </c>
      <c r="P553" s="12" t="s">
        <v>329</v>
      </c>
      <c r="Q553" s="12" t="s">
        <v>356</v>
      </c>
      <c r="R553" s="12" t="s">
        <v>278</v>
      </c>
      <c r="S553" s="12" t="s">
        <v>278</v>
      </c>
      <c r="T553" s="12" t="s">
        <v>279</v>
      </c>
      <c r="U553" s="12" t="s">
        <v>280</v>
      </c>
      <c r="V553" s="12" t="s">
        <v>1502</v>
      </c>
      <c r="W553" s="12" t="s">
        <v>1502</v>
      </c>
      <c r="X553" s="12" t="s">
        <v>1170</v>
      </c>
      <c r="Y553" s="12" t="s">
        <v>1171</v>
      </c>
      <c r="Z553" s="12" t="s">
        <v>1172</v>
      </c>
      <c r="AA553" s="12" t="s">
        <v>1173</v>
      </c>
      <c r="AB553" s="12" t="s">
        <v>1174</v>
      </c>
      <c r="AC553" s="15" t="s">
        <v>29</v>
      </c>
      <c r="AD553">
        <v>1</v>
      </c>
      <c r="AE553">
        <v>0</v>
      </c>
      <c r="AF553">
        <v>516</v>
      </c>
      <c r="AG553">
        <v>516</v>
      </c>
      <c r="AH553" t="s">
        <v>1756</v>
      </c>
      <c r="AI553">
        <v>516</v>
      </c>
    </row>
    <row r="554" spans="1:35">
      <c r="A554" t="str">
        <f t="shared" si="8"/>
        <v>153103400110083001</v>
      </c>
      <c r="B554" s="12" t="s">
        <v>1165</v>
      </c>
      <c r="C554" s="12" t="s">
        <v>71</v>
      </c>
      <c r="D554" s="12" t="s">
        <v>241</v>
      </c>
      <c r="E554" s="12" t="s">
        <v>1040</v>
      </c>
      <c r="F554" s="12" t="s">
        <v>72</v>
      </c>
      <c r="G554" s="12" t="s">
        <v>350</v>
      </c>
      <c r="H554" s="12" t="s">
        <v>282</v>
      </c>
      <c r="I554" s="12" t="s">
        <v>1167</v>
      </c>
      <c r="J554" s="12" t="s">
        <v>1210</v>
      </c>
      <c r="K554" s="12" t="s">
        <v>492</v>
      </c>
      <c r="L554" s="12" t="s">
        <v>426</v>
      </c>
      <c r="M554" s="12">
        <v>1</v>
      </c>
      <c r="N554" s="12" t="s">
        <v>1176</v>
      </c>
      <c r="O554" s="12" t="s">
        <v>342</v>
      </c>
      <c r="P554" s="12" t="s">
        <v>329</v>
      </c>
      <c r="Q554" s="12" t="s">
        <v>397</v>
      </c>
      <c r="R554" s="12" t="s">
        <v>398</v>
      </c>
      <c r="S554" s="12" t="s">
        <v>1382</v>
      </c>
      <c r="T554" s="12" t="s">
        <v>279</v>
      </c>
      <c r="U554" s="12" t="s">
        <v>280</v>
      </c>
      <c r="V554" s="12" t="s">
        <v>1547</v>
      </c>
      <c r="W554" s="12" t="s">
        <v>1547</v>
      </c>
      <c r="X554" s="12" t="s">
        <v>1177</v>
      </c>
      <c r="Y554" s="12" t="s">
        <v>1171</v>
      </c>
      <c r="Z554" s="12" t="s">
        <v>1172</v>
      </c>
      <c r="AA554" s="12" t="s">
        <v>1173</v>
      </c>
      <c r="AB554" s="12" t="s">
        <v>1174</v>
      </c>
      <c r="AC554" s="15" t="s">
        <v>29</v>
      </c>
      <c r="AD554">
        <v>1</v>
      </c>
      <c r="AE554">
        <v>0</v>
      </c>
      <c r="AF554">
        <v>1</v>
      </c>
      <c r="AG554">
        <v>1</v>
      </c>
      <c r="AH554" t="s">
        <v>1566</v>
      </c>
      <c r="AI554">
        <v>1</v>
      </c>
    </row>
    <row r="555" spans="1:35">
      <c r="A555" t="str">
        <f t="shared" si="8"/>
        <v>153103400149083001</v>
      </c>
      <c r="B555" s="12" t="s">
        <v>1165</v>
      </c>
      <c r="C555" s="12" t="s">
        <v>71</v>
      </c>
      <c r="D555" s="12" t="s">
        <v>241</v>
      </c>
      <c r="E555" s="12" t="s">
        <v>1040</v>
      </c>
      <c r="F555" s="12" t="s">
        <v>72</v>
      </c>
      <c r="G555" s="12" t="s">
        <v>399</v>
      </c>
      <c r="H555" s="12" t="s">
        <v>282</v>
      </c>
      <c r="I555" s="12" t="s">
        <v>1167</v>
      </c>
      <c r="J555" s="12" t="s">
        <v>1211</v>
      </c>
      <c r="K555" s="12" t="s">
        <v>492</v>
      </c>
      <c r="L555" s="12" t="s">
        <v>426</v>
      </c>
      <c r="M555" s="12">
        <v>1</v>
      </c>
      <c r="N555" s="12" t="s">
        <v>1169</v>
      </c>
      <c r="O555" s="12" t="s">
        <v>342</v>
      </c>
      <c r="P555" s="12" t="s">
        <v>329</v>
      </c>
      <c r="Q555" s="12" t="s">
        <v>356</v>
      </c>
      <c r="R555" s="12" t="s">
        <v>278</v>
      </c>
      <c r="S555" s="12" t="s">
        <v>278</v>
      </c>
      <c r="T555" s="12" t="s">
        <v>279</v>
      </c>
      <c r="U555" s="12" t="s">
        <v>280</v>
      </c>
      <c r="V555" s="12" t="s">
        <v>1547</v>
      </c>
      <c r="W555" s="12" t="s">
        <v>1547</v>
      </c>
      <c r="X555" s="12" t="s">
        <v>1170</v>
      </c>
      <c r="Y555" s="12" t="s">
        <v>1171</v>
      </c>
      <c r="Z555" s="12" t="s">
        <v>1172</v>
      </c>
      <c r="AA555" s="12" t="s">
        <v>1173</v>
      </c>
      <c r="AB555" s="12" t="s">
        <v>1174</v>
      </c>
      <c r="AC555" s="15" t="s">
        <v>29</v>
      </c>
      <c r="AD555">
        <v>1</v>
      </c>
      <c r="AE555">
        <v>0</v>
      </c>
      <c r="AF555">
        <v>3</v>
      </c>
      <c r="AG555">
        <v>3</v>
      </c>
      <c r="AH555" t="s">
        <v>280</v>
      </c>
      <c r="AI555">
        <v>3</v>
      </c>
    </row>
    <row r="556" spans="1:35">
      <c r="A556" t="str">
        <f t="shared" si="8"/>
        <v>153103400149085001</v>
      </c>
      <c r="B556" s="12" t="s">
        <v>1165</v>
      </c>
      <c r="C556" s="12" t="s">
        <v>71</v>
      </c>
      <c r="D556" s="12" t="s">
        <v>224</v>
      </c>
      <c r="E556" s="12" t="s">
        <v>1040</v>
      </c>
      <c r="F556" s="12" t="s">
        <v>72</v>
      </c>
      <c r="G556" s="12" t="s">
        <v>399</v>
      </c>
      <c r="H556" s="12" t="s">
        <v>282</v>
      </c>
      <c r="I556" s="12" t="s">
        <v>1167</v>
      </c>
      <c r="J556" s="12" t="s">
        <v>1212</v>
      </c>
      <c r="K556" s="12" t="s">
        <v>492</v>
      </c>
      <c r="L556" s="12" t="s">
        <v>426</v>
      </c>
      <c r="M556" s="12">
        <v>1</v>
      </c>
      <c r="N556" s="12" t="s">
        <v>1169</v>
      </c>
      <c r="O556" s="12" t="s">
        <v>342</v>
      </c>
      <c r="P556" s="12" t="s">
        <v>329</v>
      </c>
      <c r="Q556" s="12" t="s">
        <v>356</v>
      </c>
      <c r="R556" s="12" t="s">
        <v>278</v>
      </c>
      <c r="S556" s="12" t="s">
        <v>278</v>
      </c>
      <c r="T556" s="12" t="s">
        <v>279</v>
      </c>
      <c r="U556" s="12" t="s">
        <v>280</v>
      </c>
      <c r="V556" s="12" t="s">
        <v>1497</v>
      </c>
      <c r="W556" s="12" t="s">
        <v>1497</v>
      </c>
      <c r="X556" s="12" t="s">
        <v>1170</v>
      </c>
      <c r="Y556" s="12" t="s">
        <v>1171</v>
      </c>
      <c r="Z556" s="12" t="s">
        <v>1172</v>
      </c>
      <c r="AA556" s="12" t="s">
        <v>1173</v>
      </c>
      <c r="AB556" s="12" t="s">
        <v>1174</v>
      </c>
      <c r="AC556" s="15" t="s">
        <v>29</v>
      </c>
      <c r="AD556">
        <v>1</v>
      </c>
      <c r="AE556">
        <v>0</v>
      </c>
      <c r="AF556">
        <v>3</v>
      </c>
      <c r="AG556">
        <v>3</v>
      </c>
      <c r="AH556" t="s">
        <v>280</v>
      </c>
      <c r="AI556">
        <v>3</v>
      </c>
    </row>
    <row r="557" spans="1:35">
      <c r="A557" t="str">
        <f t="shared" si="8"/>
        <v>153103400110086001</v>
      </c>
      <c r="B557" s="12" t="s">
        <v>1165</v>
      </c>
      <c r="C557" s="12" t="s">
        <v>71</v>
      </c>
      <c r="D557" s="12" t="s">
        <v>1213</v>
      </c>
      <c r="E557" s="12" t="s">
        <v>1040</v>
      </c>
      <c r="F557" s="12" t="s">
        <v>72</v>
      </c>
      <c r="G557" s="12" t="s">
        <v>350</v>
      </c>
      <c r="H557" s="12" t="s">
        <v>282</v>
      </c>
      <c r="I557" s="12" t="s">
        <v>1167</v>
      </c>
      <c r="J557" s="12" t="s">
        <v>1214</v>
      </c>
      <c r="K557" s="12" t="s">
        <v>492</v>
      </c>
      <c r="L557" s="12" t="s">
        <v>426</v>
      </c>
      <c r="M557" s="12">
        <v>1</v>
      </c>
      <c r="N557" s="12" t="s">
        <v>1176</v>
      </c>
      <c r="O557" s="12" t="s">
        <v>342</v>
      </c>
      <c r="P557" s="12" t="s">
        <v>329</v>
      </c>
      <c r="Q557" s="12" t="s">
        <v>356</v>
      </c>
      <c r="R557" s="12" t="s">
        <v>278</v>
      </c>
      <c r="S557" s="12" t="s">
        <v>278</v>
      </c>
      <c r="T557" s="12" t="s">
        <v>279</v>
      </c>
      <c r="U557" s="12" t="s">
        <v>280</v>
      </c>
      <c r="V557" s="12" t="s">
        <v>1496</v>
      </c>
      <c r="W557" s="12" t="s">
        <v>1496</v>
      </c>
      <c r="X557" s="12" t="s">
        <v>1170</v>
      </c>
      <c r="Y557" s="12" t="s">
        <v>1171</v>
      </c>
      <c r="Z557" s="12" t="s">
        <v>1172</v>
      </c>
      <c r="AA557" s="12" t="s">
        <v>1173</v>
      </c>
      <c r="AB557" s="12" t="s">
        <v>1174</v>
      </c>
      <c r="AC557" s="15" t="s">
        <v>29</v>
      </c>
      <c r="AD557">
        <v>1</v>
      </c>
      <c r="AE557">
        <v>1</v>
      </c>
      <c r="AF557">
        <v>486</v>
      </c>
      <c r="AG557">
        <v>487</v>
      </c>
      <c r="AH557" t="s">
        <v>1758</v>
      </c>
      <c r="AI557">
        <v>486</v>
      </c>
    </row>
    <row r="558" spans="1:35">
      <c r="A558" t="str">
        <f t="shared" si="8"/>
        <v>153103400149092001</v>
      </c>
      <c r="B558" s="12" t="s">
        <v>1165</v>
      </c>
      <c r="C558" s="12" t="s">
        <v>71</v>
      </c>
      <c r="D558" s="12" t="s">
        <v>242</v>
      </c>
      <c r="E558" s="12" t="s">
        <v>1040</v>
      </c>
      <c r="F558" s="12" t="s">
        <v>72</v>
      </c>
      <c r="G558" s="12" t="s">
        <v>399</v>
      </c>
      <c r="H558" s="12" t="s">
        <v>282</v>
      </c>
      <c r="I558" s="12" t="s">
        <v>1167</v>
      </c>
      <c r="J558" s="12" t="s">
        <v>1215</v>
      </c>
      <c r="K558" s="12" t="s">
        <v>492</v>
      </c>
      <c r="L558" s="12" t="s">
        <v>426</v>
      </c>
      <c r="M558" s="12">
        <v>1</v>
      </c>
      <c r="N558" s="12" t="s">
        <v>1169</v>
      </c>
      <c r="O558" s="12" t="s">
        <v>342</v>
      </c>
      <c r="P558" s="12" t="s">
        <v>329</v>
      </c>
      <c r="Q558" s="12" t="s">
        <v>356</v>
      </c>
      <c r="R558" s="12" t="s">
        <v>278</v>
      </c>
      <c r="S558" s="12" t="s">
        <v>278</v>
      </c>
      <c r="T558" s="12" t="s">
        <v>279</v>
      </c>
      <c r="U558" s="12" t="s">
        <v>280</v>
      </c>
      <c r="V558" s="12" t="s">
        <v>1509</v>
      </c>
      <c r="W558" s="12" t="s">
        <v>1509</v>
      </c>
      <c r="X558" s="12" t="s">
        <v>1170</v>
      </c>
      <c r="Y558" s="12" t="s">
        <v>1171</v>
      </c>
      <c r="Z558" s="12" t="s">
        <v>1172</v>
      </c>
      <c r="AA558" s="12" t="s">
        <v>1173</v>
      </c>
      <c r="AB558" s="12" t="s">
        <v>1174</v>
      </c>
      <c r="AC558" s="15" t="s">
        <v>59</v>
      </c>
      <c r="AD558">
        <v>1</v>
      </c>
      <c r="AE558">
        <v>0</v>
      </c>
      <c r="AF558">
        <v>2</v>
      </c>
      <c r="AG558">
        <v>2</v>
      </c>
      <c r="AH558" t="s">
        <v>1570</v>
      </c>
      <c r="AI558">
        <v>2</v>
      </c>
    </row>
    <row r="559" spans="1:35">
      <c r="A559" t="str">
        <f t="shared" si="8"/>
        <v>153103400149095001</v>
      </c>
      <c r="B559" s="12" t="s">
        <v>1165</v>
      </c>
      <c r="C559" s="12" t="s">
        <v>71</v>
      </c>
      <c r="D559" s="12" t="s">
        <v>243</v>
      </c>
      <c r="E559" s="12" t="s">
        <v>1040</v>
      </c>
      <c r="F559" s="12" t="s">
        <v>72</v>
      </c>
      <c r="G559" s="12" t="s">
        <v>399</v>
      </c>
      <c r="H559" s="12" t="s">
        <v>282</v>
      </c>
      <c r="I559" s="12" t="s">
        <v>1167</v>
      </c>
      <c r="J559" s="12" t="s">
        <v>1216</v>
      </c>
      <c r="K559" s="12" t="s">
        <v>492</v>
      </c>
      <c r="L559" s="12" t="s">
        <v>426</v>
      </c>
      <c r="M559" s="12">
        <v>1</v>
      </c>
      <c r="N559" s="12" t="s">
        <v>1169</v>
      </c>
      <c r="O559" s="12" t="s">
        <v>342</v>
      </c>
      <c r="P559" s="12" t="s">
        <v>329</v>
      </c>
      <c r="Q559" s="12" t="s">
        <v>356</v>
      </c>
      <c r="R559" s="12" t="s">
        <v>278</v>
      </c>
      <c r="S559" s="12" t="s">
        <v>278</v>
      </c>
      <c r="T559" s="12" t="s">
        <v>279</v>
      </c>
      <c r="U559" s="12" t="s">
        <v>280</v>
      </c>
      <c r="V559" s="12" t="s">
        <v>1512</v>
      </c>
      <c r="W559" s="12" t="s">
        <v>1512</v>
      </c>
      <c r="X559" s="12" t="s">
        <v>1170</v>
      </c>
      <c r="Y559" s="12" t="s">
        <v>1171</v>
      </c>
      <c r="Z559" s="12" t="s">
        <v>1172</v>
      </c>
      <c r="AA559" s="12" t="s">
        <v>1173</v>
      </c>
      <c r="AB559" s="12" t="s">
        <v>1174</v>
      </c>
      <c r="AC559" s="15" t="s">
        <v>59</v>
      </c>
      <c r="AD559">
        <v>1</v>
      </c>
      <c r="AE559">
        <v>0</v>
      </c>
      <c r="AF559">
        <v>3</v>
      </c>
      <c r="AG559">
        <v>3</v>
      </c>
      <c r="AH559" t="s">
        <v>280</v>
      </c>
      <c r="AI559">
        <v>3</v>
      </c>
    </row>
    <row r="560" spans="1:35">
      <c r="A560" t="str">
        <f t="shared" si="8"/>
        <v>153103400149096001</v>
      </c>
      <c r="B560" s="12" t="s">
        <v>1165</v>
      </c>
      <c r="C560" s="12" t="s">
        <v>71</v>
      </c>
      <c r="D560" s="12" t="s">
        <v>1217</v>
      </c>
      <c r="E560" s="12" t="s">
        <v>1040</v>
      </c>
      <c r="F560" s="12" t="s">
        <v>72</v>
      </c>
      <c r="G560" s="12" t="s">
        <v>399</v>
      </c>
      <c r="H560" s="12" t="s">
        <v>282</v>
      </c>
      <c r="I560" s="12" t="s">
        <v>1167</v>
      </c>
      <c r="J560" s="12" t="s">
        <v>1218</v>
      </c>
      <c r="K560" s="12" t="s">
        <v>492</v>
      </c>
      <c r="L560" s="12" t="s">
        <v>426</v>
      </c>
      <c r="M560" s="12">
        <v>1</v>
      </c>
      <c r="N560" s="12" t="s">
        <v>1169</v>
      </c>
      <c r="O560" s="12" t="s">
        <v>342</v>
      </c>
      <c r="P560" s="12" t="s">
        <v>329</v>
      </c>
      <c r="Q560" s="12" t="s">
        <v>356</v>
      </c>
      <c r="R560" s="12" t="s">
        <v>278</v>
      </c>
      <c r="S560" s="12" t="s">
        <v>278</v>
      </c>
      <c r="T560" s="12" t="s">
        <v>279</v>
      </c>
      <c r="U560" s="12" t="s">
        <v>280</v>
      </c>
      <c r="V560" s="12" t="s">
        <v>1513</v>
      </c>
      <c r="W560" s="12" t="s">
        <v>1513</v>
      </c>
      <c r="X560" s="12" t="s">
        <v>1170</v>
      </c>
      <c r="Y560" s="12" t="s">
        <v>1171</v>
      </c>
      <c r="Z560" s="12" t="s">
        <v>1172</v>
      </c>
      <c r="AA560" s="12" t="s">
        <v>1173</v>
      </c>
      <c r="AB560" s="12" t="s">
        <v>1174</v>
      </c>
      <c r="AC560" s="15" t="s">
        <v>59</v>
      </c>
      <c r="AD560">
        <v>1</v>
      </c>
      <c r="AE560">
        <v>0</v>
      </c>
      <c r="AF560">
        <v>4</v>
      </c>
      <c r="AG560">
        <v>4</v>
      </c>
      <c r="AH560" t="s">
        <v>1241</v>
      </c>
      <c r="AI560">
        <v>4</v>
      </c>
    </row>
    <row r="561" spans="1:35">
      <c r="A561" t="str">
        <f t="shared" si="8"/>
        <v>153103400149101001</v>
      </c>
      <c r="B561" s="12" t="s">
        <v>1165</v>
      </c>
      <c r="C561" s="12" t="s">
        <v>71</v>
      </c>
      <c r="D561" s="12" t="s">
        <v>244</v>
      </c>
      <c r="E561" s="12" t="s">
        <v>1040</v>
      </c>
      <c r="F561" s="12" t="s">
        <v>72</v>
      </c>
      <c r="G561" s="12" t="s">
        <v>399</v>
      </c>
      <c r="H561" s="12" t="s">
        <v>282</v>
      </c>
      <c r="I561" s="12" t="s">
        <v>1167</v>
      </c>
      <c r="J561" s="12" t="s">
        <v>1219</v>
      </c>
      <c r="K561" s="12" t="s">
        <v>492</v>
      </c>
      <c r="L561" s="12" t="s">
        <v>426</v>
      </c>
      <c r="M561" s="12">
        <v>1</v>
      </c>
      <c r="N561" s="12" t="s">
        <v>1169</v>
      </c>
      <c r="O561" s="12" t="s">
        <v>342</v>
      </c>
      <c r="P561" s="12" t="s">
        <v>329</v>
      </c>
      <c r="Q561" s="12" t="s">
        <v>356</v>
      </c>
      <c r="R561" s="12" t="s">
        <v>278</v>
      </c>
      <c r="S561" s="12" t="s">
        <v>278</v>
      </c>
      <c r="T561" s="12" t="s">
        <v>279</v>
      </c>
      <c r="U561" s="12" t="s">
        <v>280</v>
      </c>
      <c r="V561" s="12" t="s">
        <v>1515</v>
      </c>
      <c r="W561" s="12" t="s">
        <v>1515</v>
      </c>
      <c r="X561" s="12" t="s">
        <v>1170</v>
      </c>
      <c r="Y561" s="12" t="s">
        <v>1171</v>
      </c>
      <c r="Z561" s="12" t="s">
        <v>1172</v>
      </c>
      <c r="AA561" s="12" t="s">
        <v>1173</v>
      </c>
      <c r="AB561" s="12" t="s">
        <v>1174</v>
      </c>
      <c r="AC561" s="15" t="s">
        <v>60</v>
      </c>
      <c r="AD561">
        <v>1</v>
      </c>
      <c r="AE561">
        <v>0</v>
      </c>
      <c r="AF561">
        <v>3</v>
      </c>
      <c r="AG561">
        <v>3</v>
      </c>
      <c r="AH561" t="s">
        <v>280</v>
      </c>
      <c r="AI561">
        <v>3</v>
      </c>
    </row>
    <row r="562" spans="1:35">
      <c r="A562" t="str">
        <f t="shared" si="8"/>
        <v>153103400149102001</v>
      </c>
      <c r="B562" s="12" t="s">
        <v>1165</v>
      </c>
      <c r="C562" s="12" t="s">
        <v>71</v>
      </c>
      <c r="D562" s="12" t="s">
        <v>1220</v>
      </c>
      <c r="E562" s="12" t="s">
        <v>1040</v>
      </c>
      <c r="F562" s="12" t="s">
        <v>72</v>
      </c>
      <c r="G562" s="12" t="s">
        <v>399</v>
      </c>
      <c r="H562" s="12" t="s">
        <v>282</v>
      </c>
      <c r="I562" s="12" t="s">
        <v>1167</v>
      </c>
      <c r="J562" s="12" t="s">
        <v>1221</v>
      </c>
      <c r="K562" s="12" t="s">
        <v>492</v>
      </c>
      <c r="L562" s="12" t="s">
        <v>426</v>
      </c>
      <c r="M562" s="12">
        <v>1</v>
      </c>
      <c r="N562" s="12" t="s">
        <v>1169</v>
      </c>
      <c r="O562" s="12" t="s">
        <v>342</v>
      </c>
      <c r="P562" s="12" t="s">
        <v>329</v>
      </c>
      <c r="Q562" s="12" t="s">
        <v>356</v>
      </c>
      <c r="R562" s="12" t="s">
        <v>278</v>
      </c>
      <c r="S562" s="12" t="s">
        <v>278</v>
      </c>
      <c r="T562" s="12" t="s">
        <v>279</v>
      </c>
      <c r="U562" s="12" t="s">
        <v>280</v>
      </c>
      <c r="V562" s="12" t="s">
        <v>1519</v>
      </c>
      <c r="W562" s="12" t="s">
        <v>1519</v>
      </c>
      <c r="X562" s="12" t="s">
        <v>1170</v>
      </c>
      <c r="Y562" s="12" t="s">
        <v>1171</v>
      </c>
      <c r="Z562" s="12" t="s">
        <v>1172</v>
      </c>
      <c r="AA562" s="12" t="s">
        <v>1173</v>
      </c>
      <c r="AB562" s="12" t="s">
        <v>1174</v>
      </c>
      <c r="AC562" s="15" t="s">
        <v>60</v>
      </c>
      <c r="AD562">
        <v>1</v>
      </c>
      <c r="AE562">
        <v>0</v>
      </c>
      <c r="AF562">
        <v>4</v>
      </c>
      <c r="AG562">
        <v>4</v>
      </c>
      <c r="AH562" t="s">
        <v>1241</v>
      </c>
      <c r="AI562">
        <v>4</v>
      </c>
    </row>
    <row r="563" spans="1:35">
      <c r="A563" t="str">
        <f t="shared" si="8"/>
        <v>153103400110103001</v>
      </c>
      <c r="B563" s="12" t="s">
        <v>1165</v>
      </c>
      <c r="C563" s="12" t="s">
        <v>71</v>
      </c>
      <c r="D563" s="12" t="s">
        <v>1222</v>
      </c>
      <c r="E563" s="12" t="s">
        <v>1040</v>
      </c>
      <c r="F563" s="12" t="s">
        <v>72</v>
      </c>
      <c r="G563" s="12" t="s">
        <v>350</v>
      </c>
      <c r="H563" s="12" t="s">
        <v>282</v>
      </c>
      <c r="I563" s="12" t="s">
        <v>1167</v>
      </c>
      <c r="J563" s="12" t="s">
        <v>1091</v>
      </c>
      <c r="K563" s="12" t="s">
        <v>492</v>
      </c>
      <c r="L563" s="12" t="s">
        <v>426</v>
      </c>
      <c r="M563" s="12">
        <v>1</v>
      </c>
      <c r="N563" s="12" t="s">
        <v>1176</v>
      </c>
      <c r="O563" s="12" t="s">
        <v>342</v>
      </c>
      <c r="P563" s="12" t="s">
        <v>329</v>
      </c>
      <c r="Q563" s="12" t="s">
        <v>397</v>
      </c>
      <c r="R563" s="12" t="s">
        <v>398</v>
      </c>
      <c r="S563" s="12" t="s">
        <v>1382</v>
      </c>
      <c r="T563" s="12" t="s">
        <v>279</v>
      </c>
      <c r="U563" s="12" t="s">
        <v>280</v>
      </c>
      <c r="V563" s="12" t="s">
        <v>1517</v>
      </c>
      <c r="W563" s="12" t="s">
        <v>1517</v>
      </c>
      <c r="X563" s="12" t="s">
        <v>1177</v>
      </c>
      <c r="Y563" s="12" t="s">
        <v>1171</v>
      </c>
      <c r="Z563" s="12" t="s">
        <v>1172</v>
      </c>
      <c r="AA563" s="12" t="s">
        <v>1173</v>
      </c>
      <c r="AB563" s="12" t="s">
        <v>1174</v>
      </c>
      <c r="AC563" s="15" t="s">
        <v>60</v>
      </c>
      <c r="AD563">
        <v>1</v>
      </c>
      <c r="AE563">
        <v>0</v>
      </c>
      <c r="AF563">
        <v>2</v>
      </c>
      <c r="AG563">
        <v>2</v>
      </c>
      <c r="AH563" t="s">
        <v>1570</v>
      </c>
      <c r="AI563">
        <v>2</v>
      </c>
    </row>
    <row r="564" spans="1:35">
      <c r="A564" t="str">
        <f t="shared" si="8"/>
        <v>153103400149106001</v>
      </c>
      <c r="B564" s="12" t="s">
        <v>1165</v>
      </c>
      <c r="C564" s="12" t="s">
        <v>71</v>
      </c>
      <c r="D564" s="12" t="s">
        <v>225</v>
      </c>
      <c r="E564" s="12" t="s">
        <v>1040</v>
      </c>
      <c r="F564" s="12" t="s">
        <v>72</v>
      </c>
      <c r="G564" s="12" t="s">
        <v>399</v>
      </c>
      <c r="H564" s="12" t="s">
        <v>282</v>
      </c>
      <c r="I564" s="12" t="s">
        <v>1167</v>
      </c>
      <c r="J564" s="12" t="s">
        <v>1223</v>
      </c>
      <c r="K564" s="12" t="s">
        <v>492</v>
      </c>
      <c r="L564" s="12" t="s">
        <v>426</v>
      </c>
      <c r="M564" s="12">
        <v>1</v>
      </c>
      <c r="N564" s="12" t="s">
        <v>1169</v>
      </c>
      <c r="O564" s="12" t="s">
        <v>342</v>
      </c>
      <c r="P564" s="12" t="s">
        <v>329</v>
      </c>
      <c r="Q564" s="12" t="s">
        <v>356</v>
      </c>
      <c r="R564" s="12" t="s">
        <v>278</v>
      </c>
      <c r="S564" s="12" t="s">
        <v>278</v>
      </c>
      <c r="T564" s="12" t="s">
        <v>279</v>
      </c>
      <c r="U564" s="12" t="s">
        <v>280</v>
      </c>
      <c r="V564" s="12" t="s">
        <v>1514</v>
      </c>
      <c r="W564" s="12" t="s">
        <v>1514</v>
      </c>
      <c r="X564" s="12" t="s">
        <v>1170</v>
      </c>
      <c r="Y564" s="12" t="s">
        <v>1171</v>
      </c>
      <c r="Z564" s="12" t="s">
        <v>1172</v>
      </c>
      <c r="AA564" s="12" t="s">
        <v>1173</v>
      </c>
      <c r="AB564" s="12" t="s">
        <v>1174</v>
      </c>
      <c r="AC564" s="15" t="s">
        <v>60</v>
      </c>
      <c r="AD564">
        <v>1</v>
      </c>
      <c r="AE564">
        <v>0</v>
      </c>
      <c r="AF564">
        <v>5</v>
      </c>
      <c r="AG564">
        <v>5</v>
      </c>
      <c r="AH564" t="s">
        <v>357</v>
      </c>
      <c r="AI564">
        <v>5</v>
      </c>
    </row>
    <row r="565" spans="1:35">
      <c r="A565" t="str">
        <f t="shared" si="8"/>
        <v>153103400110109001</v>
      </c>
      <c r="B565" s="12" t="s">
        <v>1165</v>
      </c>
      <c r="C565" s="12" t="s">
        <v>71</v>
      </c>
      <c r="D565" s="12" t="s">
        <v>127</v>
      </c>
      <c r="E565" s="12" t="s">
        <v>1040</v>
      </c>
      <c r="F565" s="12" t="s">
        <v>72</v>
      </c>
      <c r="G565" s="12" t="s">
        <v>350</v>
      </c>
      <c r="H565" s="12" t="s">
        <v>282</v>
      </c>
      <c r="I565" s="12" t="s">
        <v>1167</v>
      </c>
      <c r="J565" s="12" t="s">
        <v>1224</v>
      </c>
      <c r="K565" s="12" t="s">
        <v>492</v>
      </c>
      <c r="L565" s="12" t="s">
        <v>426</v>
      </c>
      <c r="M565" s="12">
        <v>1</v>
      </c>
      <c r="N565" s="12" t="s">
        <v>1176</v>
      </c>
      <c r="O565" s="12" t="s">
        <v>342</v>
      </c>
      <c r="P565" s="12" t="s">
        <v>329</v>
      </c>
      <c r="Q565" s="12" t="s">
        <v>356</v>
      </c>
      <c r="R565" s="12" t="s">
        <v>278</v>
      </c>
      <c r="S565" s="12" t="s">
        <v>278</v>
      </c>
      <c r="T565" s="12" t="s">
        <v>279</v>
      </c>
      <c r="U565" s="12" t="s">
        <v>280</v>
      </c>
      <c r="V565" s="12" t="s">
        <v>1523</v>
      </c>
      <c r="W565" s="12" t="s">
        <v>1523</v>
      </c>
      <c r="X565" s="12" t="s">
        <v>1170</v>
      </c>
      <c r="Y565" s="12" t="s">
        <v>1171</v>
      </c>
      <c r="Z565" s="12" t="s">
        <v>1172</v>
      </c>
      <c r="AA565" s="12" t="s">
        <v>1173</v>
      </c>
      <c r="AB565" s="12" t="s">
        <v>1174</v>
      </c>
      <c r="AC565" s="15" t="s">
        <v>60</v>
      </c>
      <c r="AD565">
        <v>1</v>
      </c>
      <c r="AE565">
        <v>0</v>
      </c>
      <c r="AF565">
        <v>525</v>
      </c>
      <c r="AG565">
        <v>525</v>
      </c>
      <c r="AH565" t="s">
        <v>1759</v>
      </c>
      <c r="AI565">
        <v>525</v>
      </c>
    </row>
    <row r="566" spans="1:35">
      <c r="A566" t="str">
        <f t="shared" si="8"/>
        <v>153103400110112001</v>
      </c>
      <c r="B566" s="12" t="s">
        <v>1165</v>
      </c>
      <c r="C566" s="12" t="s">
        <v>71</v>
      </c>
      <c r="D566" s="12" t="s">
        <v>245</v>
      </c>
      <c r="E566" s="12" t="s">
        <v>1040</v>
      </c>
      <c r="F566" s="12" t="s">
        <v>72</v>
      </c>
      <c r="G566" s="12" t="s">
        <v>350</v>
      </c>
      <c r="H566" s="12" t="s">
        <v>282</v>
      </c>
      <c r="I566" s="12" t="s">
        <v>1167</v>
      </c>
      <c r="J566" s="12" t="s">
        <v>1225</v>
      </c>
      <c r="K566" s="12" t="s">
        <v>492</v>
      </c>
      <c r="L566" s="12" t="s">
        <v>426</v>
      </c>
      <c r="M566" s="12">
        <v>1</v>
      </c>
      <c r="N566" s="12" t="s">
        <v>1176</v>
      </c>
      <c r="O566" s="12" t="s">
        <v>342</v>
      </c>
      <c r="P566" s="12" t="s">
        <v>329</v>
      </c>
      <c r="Q566" s="12" t="s">
        <v>356</v>
      </c>
      <c r="R566" s="12" t="s">
        <v>278</v>
      </c>
      <c r="S566" s="12" t="s">
        <v>278</v>
      </c>
      <c r="T566" s="12" t="s">
        <v>279</v>
      </c>
      <c r="U566" s="12" t="s">
        <v>280</v>
      </c>
      <c r="V566" s="12" t="s">
        <v>1533</v>
      </c>
      <c r="W566" s="12" t="s">
        <v>1533</v>
      </c>
      <c r="X566" s="12" t="s">
        <v>1170</v>
      </c>
      <c r="Y566" s="12" t="s">
        <v>1171</v>
      </c>
      <c r="Z566" s="12" t="s">
        <v>1172</v>
      </c>
      <c r="AA566" s="12" t="s">
        <v>1173</v>
      </c>
      <c r="AB566" s="12" t="s">
        <v>1174</v>
      </c>
      <c r="AC566" s="15" t="s">
        <v>61</v>
      </c>
      <c r="AD566">
        <v>1</v>
      </c>
      <c r="AE566">
        <v>0</v>
      </c>
      <c r="AF566">
        <v>588</v>
      </c>
      <c r="AG566">
        <v>588</v>
      </c>
      <c r="AH566" t="s">
        <v>1760</v>
      </c>
      <c r="AI566">
        <v>588</v>
      </c>
    </row>
    <row r="567" spans="1:35">
      <c r="A567" t="str">
        <f t="shared" si="8"/>
        <v>153103400149113001</v>
      </c>
      <c r="B567" s="12" t="s">
        <v>1165</v>
      </c>
      <c r="C567" s="12" t="s">
        <v>71</v>
      </c>
      <c r="D567" s="12" t="s">
        <v>246</v>
      </c>
      <c r="E567" s="12" t="s">
        <v>1040</v>
      </c>
      <c r="F567" s="12" t="s">
        <v>72</v>
      </c>
      <c r="G567" s="12" t="s">
        <v>399</v>
      </c>
      <c r="H567" s="12" t="s">
        <v>282</v>
      </c>
      <c r="I567" s="12" t="s">
        <v>1167</v>
      </c>
      <c r="J567" s="12" t="s">
        <v>1226</v>
      </c>
      <c r="K567" s="12" t="s">
        <v>492</v>
      </c>
      <c r="L567" s="12" t="s">
        <v>426</v>
      </c>
      <c r="M567" s="12">
        <v>1</v>
      </c>
      <c r="N567" s="12" t="s">
        <v>1169</v>
      </c>
      <c r="O567" s="12" t="s">
        <v>342</v>
      </c>
      <c r="P567" s="12" t="s">
        <v>329</v>
      </c>
      <c r="Q567" s="12" t="s">
        <v>356</v>
      </c>
      <c r="R567" s="12" t="s">
        <v>278</v>
      </c>
      <c r="S567" s="12" t="s">
        <v>278</v>
      </c>
      <c r="T567" s="12" t="s">
        <v>279</v>
      </c>
      <c r="U567" s="12" t="s">
        <v>280</v>
      </c>
      <c r="V567" s="12" t="s">
        <v>1537</v>
      </c>
      <c r="W567" s="12" t="s">
        <v>1537</v>
      </c>
      <c r="X567" s="12" t="s">
        <v>1170</v>
      </c>
      <c r="Y567" s="12" t="s">
        <v>1171</v>
      </c>
      <c r="Z567" s="12" t="s">
        <v>1172</v>
      </c>
      <c r="AA567" s="12" t="s">
        <v>1173</v>
      </c>
      <c r="AB567" s="12" t="s">
        <v>1174</v>
      </c>
      <c r="AC567" s="15" t="s">
        <v>61</v>
      </c>
      <c r="AD567">
        <v>1</v>
      </c>
      <c r="AE567">
        <v>0</v>
      </c>
      <c r="AF567">
        <v>6</v>
      </c>
      <c r="AG567">
        <v>6</v>
      </c>
      <c r="AH567" t="s">
        <v>1552</v>
      </c>
      <c r="AI567">
        <v>6</v>
      </c>
    </row>
    <row r="568" spans="1:35">
      <c r="A568" t="str">
        <f t="shared" si="8"/>
        <v>153103400149114001</v>
      </c>
      <c r="B568" s="12" t="s">
        <v>1165</v>
      </c>
      <c r="C568" s="12" t="s">
        <v>71</v>
      </c>
      <c r="D568" s="12" t="s">
        <v>96</v>
      </c>
      <c r="E568" s="12" t="s">
        <v>1040</v>
      </c>
      <c r="F568" s="12" t="s">
        <v>72</v>
      </c>
      <c r="G568" s="12" t="s">
        <v>399</v>
      </c>
      <c r="H568" s="12" t="s">
        <v>282</v>
      </c>
      <c r="I568" s="12" t="s">
        <v>1167</v>
      </c>
      <c r="J568" s="12" t="s">
        <v>1227</v>
      </c>
      <c r="K568" s="12" t="s">
        <v>492</v>
      </c>
      <c r="L568" s="12" t="s">
        <v>426</v>
      </c>
      <c r="M568" s="12">
        <v>1</v>
      </c>
      <c r="N568" s="12" t="s">
        <v>1169</v>
      </c>
      <c r="O568" s="12" t="s">
        <v>342</v>
      </c>
      <c r="P568" s="12" t="s">
        <v>329</v>
      </c>
      <c r="Q568" s="12" t="s">
        <v>356</v>
      </c>
      <c r="R568" s="12" t="s">
        <v>278</v>
      </c>
      <c r="S568" s="12" t="s">
        <v>278</v>
      </c>
      <c r="T568" s="12" t="s">
        <v>279</v>
      </c>
      <c r="U568" s="12" t="s">
        <v>280</v>
      </c>
      <c r="V568" s="12" t="s">
        <v>1530</v>
      </c>
      <c r="W568" s="12" t="s">
        <v>1530</v>
      </c>
      <c r="X568" s="12" t="s">
        <v>1170</v>
      </c>
      <c r="Y568" s="12" t="s">
        <v>1171</v>
      </c>
      <c r="Z568" s="12" t="s">
        <v>1172</v>
      </c>
      <c r="AA568" s="12" t="s">
        <v>1173</v>
      </c>
      <c r="AB568" s="12" t="s">
        <v>1174</v>
      </c>
      <c r="AC568" s="15" t="s">
        <v>61</v>
      </c>
      <c r="AD568">
        <v>1</v>
      </c>
      <c r="AE568">
        <v>0</v>
      </c>
      <c r="AF568">
        <v>4</v>
      </c>
      <c r="AG568">
        <v>4</v>
      </c>
      <c r="AH568" t="s">
        <v>1241</v>
      </c>
      <c r="AI568">
        <v>4</v>
      </c>
    </row>
    <row r="569" spans="1:35">
      <c r="A569" t="str">
        <f t="shared" si="8"/>
        <v>153103400149116001</v>
      </c>
      <c r="B569" s="12" t="s">
        <v>1165</v>
      </c>
      <c r="C569" s="12" t="s">
        <v>71</v>
      </c>
      <c r="D569" s="12" t="s">
        <v>1228</v>
      </c>
      <c r="E569" s="12" t="s">
        <v>1040</v>
      </c>
      <c r="F569" s="12" t="s">
        <v>72</v>
      </c>
      <c r="G569" s="12" t="s">
        <v>399</v>
      </c>
      <c r="H569" s="12" t="s">
        <v>282</v>
      </c>
      <c r="I569" s="12" t="s">
        <v>1167</v>
      </c>
      <c r="J569" s="12" t="s">
        <v>1229</v>
      </c>
      <c r="K569" s="12" t="s">
        <v>492</v>
      </c>
      <c r="L569" s="12" t="s">
        <v>426</v>
      </c>
      <c r="M569" s="12">
        <v>1</v>
      </c>
      <c r="N569" s="12" t="s">
        <v>1169</v>
      </c>
      <c r="O569" s="12" t="s">
        <v>342</v>
      </c>
      <c r="P569" s="12" t="s">
        <v>329</v>
      </c>
      <c r="Q569" s="12" t="s">
        <v>356</v>
      </c>
      <c r="R569" s="12" t="s">
        <v>278</v>
      </c>
      <c r="S569" s="12" t="s">
        <v>278</v>
      </c>
      <c r="T569" s="12" t="s">
        <v>279</v>
      </c>
      <c r="U569" s="12" t="s">
        <v>280</v>
      </c>
      <c r="V569" s="12" t="s">
        <v>1527</v>
      </c>
      <c r="W569" s="12" t="s">
        <v>1527</v>
      </c>
      <c r="X569" s="12" t="s">
        <v>1170</v>
      </c>
      <c r="Y569" s="12" t="s">
        <v>1171</v>
      </c>
      <c r="Z569" s="12" t="s">
        <v>1172</v>
      </c>
      <c r="AA569" s="12" t="s">
        <v>1173</v>
      </c>
      <c r="AB569" s="12" t="s">
        <v>1174</v>
      </c>
      <c r="AC569" s="15" t="s">
        <v>61</v>
      </c>
      <c r="AD569">
        <v>1</v>
      </c>
      <c r="AE569">
        <v>0</v>
      </c>
      <c r="AF569">
        <v>8</v>
      </c>
      <c r="AG569">
        <v>8</v>
      </c>
      <c r="AH569" t="s">
        <v>1584</v>
      </c>
      <c r="AI569">
        <v>8</v>
      </c>
    </row>
    <row r="570" spans="1:35">
      <c r="A570" t="str">
        <f t="shared" si="8"/>
        <v>153103400149121001</v>
      </c>
      <c r="B570" s="12" t="s">
        <v>1165</v>
      </c>
      <c r="C570" s="12" t="s">
        <v>71</v>
      </c>
      <c r="D570" s="12" t="s">
        <v>1230</v>
      </c>
      <c r="E570" s="12" t="s">
        <v>1040</v>
      </c>
      <c r="F570" s="12" t="s">
        <v>72</v>
      </c>
      <c r="G570" s="12" t="s">
        <v>399</v>
      </c>
      <c r="H570" s="12" t="s">
        <v>282</v>
      </c>
      <c r="I570" s="12" t="s">
        <v>1167</v>
      </c>
      <c r="J570" s="12" t="s">
        <v>1231</v>
      </c>
      <c r="K570" s="12" t="s">
        <v>492</v>
      </c>
      <c r="L570" s="12" t="s">
        <v>426</v>
      </c>
      <c r="M570" s="12">
        <v>1</v>
      </c>
      <c r="N570" s="12" t="s">
        <v>1169</v>
      </c>
      <c r="O570" s="12" t="s">
        <v>342</v>
      </c>
      <c r="P570" s="12" t="s">
        <v>329</v>
      </c>
      <c r="Q570" s="12" t="s">
        <v>356</v>
      </c>
      <c r="R570" s="12" t="s">
        <v>278</v>
      </c>
      <c r="S570" s="12" t="s">
        <v>278</v>
      </c>
      <c r="T570" s="12" t="s">
        <v>279</v>
      </c>
      <c r="U570" s="12" t="s">
        <v>280</v>
      </c>
      <c r="V570" s="12" t="s">
        <v>1445</v>
      </c>
      <c r="W570" s="12" t="s">
        <v>1445</v>
      </c>
      <c r="X570" s="12" t="s">
        <v>1170</v>
      </c>
      <c r="Y570" s="12" t="s">
        <v>1171</v>
      </c>
      <c r="Z570" s="12" t="s">
        <v>1172</v>
      </c>
      <c r="AA570" s="12" t="s">
        <v>1173</v>
      </c>
      <c r="AB570" s="12" t="s">
        <v>1174</v>
      </c>
      <c r="AC570" s="15" t="s">
        <v>55</v>
      </c>
      <c r="AD570">
        <v>1</v>
      </c>
      <c r="AE570">
        <v>0</v>
      </c>
      <c r="AF570">
        <v>1</v>
      </c>
      <c r="AG570">
        <v>1</v>
      </c>
      <c r="AH570" t="s">
        <v>1566</v>
      </c>
      <c r="AI570">
        <v>1</v>
      </c>
    </row>
    <row r="571" spans="1:35">
      <c r="A571" t="str">
        <f t="shared" si="8"/>
        <v>153103400149122001</v>
      </c>
      <c r="B571" s="12" t="s">
        <v>1165</v>
      </c>
      <c r="C571" s="12" t="s">
        <v>71</v>
      </c>
      <c r="D571" s="12" t="s">
        <v>1232</v>
      </c>
      <c r="E571" s="12" t="s">
        <v>1040</v>
      </c>
      <c r="F571" s="12" t="s">
        <v>72</v>
      </c>
      <c r="G571" s="12" t="s">
        <v>399</v>
      </c>
      <c r="H571" s="12" t="s">
        <v>282</v>
      </c>
      <c r="I571" s="12" t="s">
        <v>1167</v>
      </c>
      <c r="J571" s="12" t="s">
        <v>1233</v>
      </c>
      <c r="K571" s="12" t="s">
        <v>492</v>
      </c>
      <c r="L571" s="12" t="s">
        <v>426</v>
      </c>
      <c r="M571" s="12">
        <v>1</v>
      </c>
      <c r="N571" s="12" t="s">
        <v>1169</v>
      </c>
      <c r="O571" s="12" t="s">
        <v>342</v>
      </c>
      <c r="P571" s="12" t="s">
        <v>329</v>
      </c>
      <c r="Q571" s="12" t="s">
        <v>356</v>
      </c>
      <c r="R571" s="12" t="s">
        <v>278</v>
      </c>
      <c r="S571" s="12" t="s">
        <v>278</v>
      </c>
      <c r="T571" s="12" t="s">
        <v>279</v>
      </c>
      <c r="U571" s="12" t="s">
        <v>280</v>
      </c>
      <c r="V571" s="12" t="s">
        <v>1449</v>
      </c>
      <c r="W571" s="12" t="s">
        <v>1449</v>
      </c>
      <c r="X571" s="12" t="s">
        <v>1170</v>
      </c>
      <c r="Y571" s="12" t="s">
        <v>1171</v>
      </c>
      <c r="Z571" s="12" t="s">
        <v>1172</v>
      </c>
      <c r="AA571" s="12" t="s">
        <v>1173</v>
      </c>
      <c r="AB571" s="12" t="s">
        <v>1174</v>
      </c>
      <c r="AC571" s="15" t="s">
        <v>55</v>
      </c>
      <c r="AD571">
        <v>1</v>
      </c>
      <c r="AE571">
        <v>0</v>
      </c>
      <c r="AF571">
        <v>1</v>
      </c>
      <c r="AG571">
        <v>1</v>
      </c>
      <c r="AH571" t="s">
        <v>1566</v>
      </c>
      <c r="AI571">
        <v>1</v>
      </c>
    </row>
    <row r="572" spans="1:35">
      <c r="A572" t="str">
        <f t="shared" si="8"/>
        <v>153103400149123001</v>
      </c>
      <c r="B572" s="12" t="s">
        <v>1165</v>
      </c>
      <c r="C572" s="12" t="s">
        <v>71</v>
      </c>
      <c r="D572" s="12" t="s">
        <v>1234</v>
      </c>
      <c r="E572" s="12" t="s">
        <v>1040</v>
      </c>
      <c r="F572" s="12" t="s">
        <v>72</v>
      </c>
      <c r="G572" s="12" t="s">
        <v>399</v>
      </c>
      <c r="H572" s="12" t="s">
        <v>282</v>
      </c>
      <c r="I572" s="12" t="s">
        <v>1167</v>
      </c>
      <c r="J572" s="12" t="s">
        <v>1235</v>
      </c>
      <c r="K572" s="12" t="s">
        <v>492</v>
      </c>
      <c r="L572" s="12" t="s">
        <v>426</v>
      </c>
      <c r="M572" s="12">
        <v>1</v>
      </c>
      <c r="N572" s="12" t="s">
        <v>1169</v>
      </c>
      <c r="O572" s="12" t="s">
        <v>342</v>
      </c>
      <c r="P572" s="12" t="s">
        <v>329</v>
      </c>
      <c r="Q572" s="12" t="s">
        <v>356</v>
      </c>
      <c r="R572" s="12" t="s">
        <v>278</v>
      </c>
      <c r="S572" s="12" t="s">
        <v>278</v>
      </c>
      <c r="T572" s="12" t="s">
        <v>279</v>
      </c>
      <c r="U572" s="12" t="s">
        <v>280</v>
      </c>
      <c r="V572" s="12" t="s">
        <v>1450</v>
      </c>
      <c r="W572" s="12" t="s">
        <v>1450</v>
      </c>
      <c r="X572" s="12" t="s">
        <v>1170</v>
      </c>
      <c r="Y572" s="12" t="s">
        <v>1171</v>
      </c>
      <c r="Z572" s="12" t="s">
        <v>1172</v>
      </c>
      <c r="AA572" s="12" t="s">
        <v>1173</v>
      </c>
      <c r="AB572" s="12" t="s">
        <v>1174</v>
      </c>
      <c r="AC572" s="15" t="s">
        <v>55</v>
      </c>
      <c r="AD572">
        <v>1</v>
      </c>
      <c r="AE572">
        <v>0</v>
      </c>
      <c r="AF572">
        <v>2</v>
      </c>
      <c r="AG572">
        <v>2</v>
      </c>
      <c r="AH572" t="s">
        <v>1570</v>
      </c>
      <c r="AI572">
        <v>2</v>
      </c>
    </row>
    <row r="573" spans="1:35">
      <c r="A573" t="str">
        <f t="shared" si="8"/>
        <v>154103400144001001</v>
      </c>
      <c r="B573" s="12" t="s">
        <v>1236</v>
      </c>
      <c r="C573" s="12" t="s">
        <v>74</v>
      </c>
      <c r="D573" s="12" t="s">
        <v>128</v>
      </c>
      <c r="E573" s="12" t="s">
        <v>1040</v>
      </c>
      <c r="F573" s="12" t="s">
        <v>75</v>
      </c>
      <c r="G573" s="12" t="s">
        <v>1237</v>
      </c>
      <c r="H573" s="12" t="s">
        <v>282</v>
      </c>
      <c r="I573" s="12" t="s">
        <v>1238</v>
      </c>
      <c r="J573" s="12" t="s">
        <v>1239</v>
      </c>
      <c r="K573" s="12" t="s">
        <v>349</v>
      </c>
      <c r="L573" s="12" t="s">
        <v>354</v>
      </c>
      <c r="M573" s="12">
        <v>3</v>
      </c>
      <c r="N573" s="12" t="s">
        <v>1240</v>
      </c>
      <c r="O573" s="12" t="s">
        <v>381</v>
      </c>
      <c r="P573" s="12" t="s">
        <v>329</v>
      </c>
      <c r="Q573" s="12" t="s">
        <v>356</v>
      </c>
      <c r="R573" s="12" t="s">
        <v>278</v>
      </c>
      <c r="S573" s="12" t="s">
        <v>278</v>
      </c>
      <c r="T573" s="12" t="s">
        <v>279</v>
      </c>
      <c r="U573" s="12" t="s">
        <v>1241</v>
      </c>
      <c r="V573" s="12" t="s">
        <v>1402</v>
      </c>
      <c r="W573" s="12" t="s">
        <v>1402</v>
      </c>
      <c r="X573" s="12" t="s">
        <v>1242</v>
      </c>
      <c r="Y573" s="12" t="s">
        <v>1243</v>
      </c>
      <c r="Z573" s="12" t="s">
        <v>1244</v>
      </c>
      <c r="AA573" s="12"/>
      <c r="AB573" s="12"/>
      <c r="AC573" s="15" t="s">
        <v>7</v>
      </c>
      <c r="AD573">
        <v>3</v>
      </c>
      <c r="AE573">
        <v>14</v>
      </c>
      <c r="AF573">
        <v>303</v>
      </c>
      <c r="AG573">
        <v>317</v>
      </c>
      <c r="AH573" t="s">
        <v>1631</v>
      </c>
      <c r="AI573">
        <v>101</v>
      </c>
    </row>
    <row r="574" spans="1:35">
      <c r="A574" t="str">
        <f t="shared" si="8"/>
        <v>154103400145001001</v>
      </c>
      <c r="B574" s="12" t="s">
        <v>1236</v>
      </c>
      <c r="C574" s="12" t="s">
        <v>74</v>
      </c>
      <c r="D574" s="12" t="s">
        <v>128</v>
      </c>
      <c r="E574" s="12" t="s">
        <v>1040</v>
      </c>
      <c r="F574" s="12" t="s">
        <v>75</v>
      </c>
      <c r="G574" s="12" t="s">
        <v>1245</v>
      </c>
      <c r="H574" s="12" t="s">
        <v>282</v>
      </c>
      <c r="I574" s="12" t="s">
        <v>1238</v>
      </c>
      <c r="J574" s="12" t="s">
        <v>1246</v>
      </c>
      <c r="K574" s="12" t="s">
        <v>349</v>
      </c>
      <c r="L574" s="12" t="s">
        <v>354</v>
      </c>
      <c r="M574" s="12">
        <v>2</v>
      </c>
      <c r="N574" s="12" t="s">
        <v>1247</v>
      </c>
      <c r="O574" s="12" t="s">
        <v>381</v>
      </c>
      <c r="P574" s="12" t="s">
        <v>329</v>
      </c>
      <c r="Q574" s="12" t="s">
        <v>356</v>
      </c>
      <c r="R574" s="12" t="s">
        <v>278</v>
      </c>
      <c r="S574" s="12" t="s">
        <v>278</v>
      </c>
      <c r="T574" s="12" t="s">
        <v>279</v>
      </c>
      <c r="U574" s="12" t="s">
        <v>1241</v>
      </c>
      <c r="V574" s="12" t="s">
        <v>1402</v>
      </c>
      <c r="W574" s="12" t="s">
        <v>1402</v>
      </c>
      <c r="X574" s="12" t="s">
        <v>1242</v>
      </c>
      <c r="Y574" s="12" t="s">
        <v>1243</v>
      </c>
      <c r="Z574" s="12" t="s">
        <v>1244</v>
      </c>
      <c r="AA574" s="12"/>
      <c r="AB574" s="12"/>
      <c r="AC574" s="15" t="s">
        <v>7</v>
      </c>
      <c r="AD574">
        <v>2</v>
      </c>
      <c r="AE574">
        <v>19</v>
      </c>
      <c r="AF574">
        <v>182</v>
      </c>
      <c r="AG574">
        <v>201</v>
      </c>
      <c r="AH574" t="s">
        <v>1643</v>
      </c>
      <c r="AI574">
        <v>91</v>
      </c>
    </row>
    <row r="575" spans="1:35">
      <c r="A575" t="str">
        <f t="shared" si="8"/>
        <v>154103400146001001</v>
      </c>
      <c r="B575" s="12" t="s">
        <v>1236</v>
      </c>
      <c r="C575" s="12" t="s">
        <v>74</v>
      </c>
      <c r="D575" s="12" t="s">
        <v>128</v>
      </c>
      <c r="E575" s="12" t="s">
        <v>1040</v>
      </c>
      <c r="F575" s="12" t="s">
        <v>76</v>
      </c>
      <c r="G575" s="12" t="s">
        <v>1248</v>
      </c>
      <c r="H575" s="12" t="s">
        <v>282</v>
      </c>
      <c r="I575" s="12" t="s">
        <v>1249</v>
      </c>
      <c r="J575" s="12" t="s">
        <v>1250</v>
      </c>
      <c r="K575" s="12" t="s">
        <v>349</v>
      </c>
      <c r="L575" s="12" t="s">
        <v>354</v>
      </c>
      <c r="M575" s="12">
        <v>1</v>
      </c>
      <c r="N575" s="12" t="s">
        <v>1251</v>
      </c>
      <c r="O575" s="12" t="s">
        <v>381</v>
      </c>
      <c r="P575" s="12" t="s">
        <v>329</v>
      </c>
      <c r="Q575" s="12" t="s">
        <v>356</v>
      </c>
      <c r="R575" s="12" t="s">
        <v>278</v>
      </c>
      <c r="S575" s="12" t="s">
        <v>278</v>
      </c>
      <c r="T575" s="12" t="s">
        <v>279</v>
      </c>
      <c r="U575" s="12" t="s">
        <v>1241</v>
      </c>
      <c r="V575" s="12" t="s">
        <v>1402</v>
      </c>
      <c r="W575" s="12" t="s">
        <v>1402</v>
      </c>
      <c r="X575" s="12" t="s">
        <v>1252</v>
      </c>
      <c r="Y575" s="12" t="s">
        <v>1243</v>
      </c>
      <c r="Z575" s="12" t="s">
        <v>1244</v>
      </c>
      <c r="AA575" s="12"/>
      <c r="AB575" s="12"/>
      <c r="AC575" s="15" t="s">
        <v>7</v>
      </c>
      <c r="AD575">
        <v>1</v>
      </c>
      <c r="AE575">
        <v>6</v>
      </c>
      <c r="AF575">
        <v>67</v>
      </c>
      <c r="AG575">
        <v>73</v>
      </c>
      <c r="AH575" t="s">
        <v>1641</v>
      </c>
      <c r="AI575">
        <v>67</v>
      </c>
    </row>
    <row r="576" spans="1:35">
      <c r="A576" t="str">
        <f t="shared" si="8"/>
        <v>154103400147001001</v>
      </c>
      <c r="B576" s="12" t="s">
        <v>1236</v>
      </c>
      <c r="C576" s="12" t="s">
        <v>74</v>
      </c>
      <c r="D576" s="12" t="s">
        <v>128</v>
      </c>
      <c r="E576" s="12" t="s">
        <v>1040</v>
      </c>
      <c r="F576" s="12" t="s">
        <v>77</v>
      </c>
      <c r="G576" s="12" t="s">
        <v>1253</v>
      </c>
      <c r="H576" s="12" t="s">
        <v>282</v>
      </c>
      <c r="I576" s="12" t="s">
        <v>1254</v>
      </c>
      <c r="J576" s="12" t="s">
        <v>1255</v>
      </c>
      <c r="K576" s="12" t="s">
        <v>349</v>
      </c>
      <c r="L576" s="12" t="s">
        <v>354</v>
      </c>
      <c r="M576" s="12">
        <v>2</v>
      </c>
      <c r="N576" s="12" t="s">
        <v>1256</v>
      </c>
      <c r="O576" s="12" t="s">
        <v>381</v>
      </c>
      <c r="P576" s="12" t="s">
        <v>329</v>
      </c>
      <c r="Q576" s="12" t="s">
        <v>356</v>
      </c>
      <c r="R576" s="12" t="s">
        <v>278</v>
      </c>
      <c r="S576" s="12" t="s">
        <v>278</v>
      </c>
      <c r="T576" s="12" t="s">
        <v>279</v>
      </c>
      <c r="U576" s="12" t="s">
        <v>1241</v>
      </c>
      <c r="V576" s="12" t="s">
        <v>1402</v>
      </c>
      <c r="W576" s="12" t="s">
        <v>1402</v>
      </c>
      <c r="X576" s="12" t="s">
        <v>1252</v>
      </c>
      <c r="Y576" s="12" t="s">
        <v>1243</v>
      </c>
      <c r="Z576" s="12" t="s">
        <v>1244</v>
      </c>
      <c r="AA576" s="12"/>
      <c r="AB576" s="12"/>
      <c r="AC576" s="15" t="s">
        <v>7</v>
      </c>
      <c r="AD576">
        <v>2</v>
      </c>
      <c r="AE576">
        <v>7</v>
      </c>
      <c r="AF576">
        <v>66</v>
      </c>
      <c r="AG576">
        <v>73</v>
      </c>
      <c r="AH576" t="s">
        <v>1591</v>
      </c>
      <c r="AI576">
        <v>33</v>
      </c>
    </row>
    <row r="577" spans="1:35">
      <c r="A577" t="str">
        <f t="shared" si="8"/>
        <v>154103400148001001</v>
      </c>
      <c r="B577" s="12" t="s">
        <v>1236</v>
      </c>
      <c r="C577" s="12" t="s">
        <v>74</v>
      </c>
      <c r="D577" s="12" t="s">
        <v>128</v>
      </c>
      <c r="E577" s="12" t="s">
        <v>1040</v>
      </c>
      <c r="F577" s="12" t="s">
        <v>1258</v>
      </c>
      <c r="G577" s="12" t="s">
        <v>1257</v>
      </c>
      <c r="H577" s="12" t="s">
        <v>282</v>
      </c>
      <c r="I577" s="12" t="s">
        <v>1259</v>
      </c>
      <c r="J577" s="12" t="s">
        <v>1260</v>
      </c>
      <c r="K577" s="12" t="s">
        <v>349</v>
      </c>
      <c r="L577" s="12" t="s">
        <v>354</v>
      </c>
      <c r="M577" s="12">
        <v>1</v>
      </c>
      <c r="N577" s="12" t="s">
        <v>1261</v>
      </c>
      <c r="O577" s="12" t="s">
        <v>381</v>
      </c>
      <c r="P577" s="12" t="s">
        <v>329</v>
      </c>
      <c r="Q577" s="12" t="s">
        <v>397</v>
      </c>
      <c r="R577" s="12" t="s">
        <v>278</v>
      </c>
      <c r="S577" s="12" t="s">
        <v>278</v>
      </c>
      <c r="T577" s="12" t="s">
        <v>279</v>
      </c>
      <c r="U577" s="12" t="s">
        <v>1241</v>
      </c>
      <c r="V577" s="12" t="s">
        <v>1402</v>
      </c>
      <c r="W577" s="12" t="s">
        <v>1402</v>
      </c>
      <c r="X577" s="12" t="s">
        <v>1242</v>
      </c>
      <c r="Y577" s="12" t="s">
        <v>1243</v>
      </c>
      <c r="Z577" s="12" t="s">
        <v>1244</v>
      </c>
      <c r="AA577" s="12"/>
      <c r="AB577" s="12"/>
      <c r="AC577" s="15" t="s">
        <v>7</v>
      </c>
      <c r="AD577">
        <v>1</v>
      </c>
      <c r="AE577">
        <v>3</v>
      </c>
      <c r="AF577">
        <v>18</v>
      </c>
      <c r="AG577">
        <v>21</v>
      </c>
      <c r="AH577" t="s">
        <v>1583</v>
      </c>
      <c r="AI577">
        <v>18</v>
      </c>
    </row>
    <row r="578" spans="1:35">
      <c r="A578" t="str">
        <f t="shared" si="8"/>
        <v>154103400148011001</v>
      </c>
      <c r="B578" s="12" t="s">
        <v>1236</v>
      </c>
      <c r="C578" s="12" t="s">
        <v>74</v>
      </c>
      <c r="D578" s="12" t="s">
        <v>152</v>
      </c>
      <c r="E578" s="12" t="s">
        <v>1040</v>
      </c>
      <c r="F578" s="12" t="s">
        <v>1258</v>
      </c>
      <c r="G578" s="12" t="s">
        <v>1257</v>
      </c>
      <c r="H578" s="12" t="s">
        <v>282</v>
      </c>
      <c r="I578" s="12" t="s">
        <v>1259</v>
      </c>
      <c r="J578" s="12" t="s">
        <v>1262</v>
      </c>
      <c r="K578" s="12" t="s">
        <v>269</v>
      </c>
      <c r="L578" s="12" t="s">
        <v>426</v>
      </c>
      <c r="M578" s="12">
        <v>1</v>
      </c>
      <c r="N578" s="12" t="s">
        <v>1261</v>
      </c>
      <c r="O578" s="12" t="s">
        <v>342</v>
      </c>
      <c r="P578" s="12" t="s">
        <v>329</v>
      </c>
      <c r="Q578" s="12" t="s">
        <v>397</v>
      </c>
      <c r="R578" s="12" t="s">
        <v>278</v>
      </c>
      <c r="S578" s="12" t="s">
        <v>278</v>
      </c>
      <c r="T578" s="12" t="s">
        <v>279</v>
      </c>
      <c r="U578" s="12" t="s">
        <v>280</v>
      </c>
      <c r="V578" s="12" t="s">
        <v>1399</v>
      </c>
      <c r="W578" s="12" t="s">
        <v>1399</v>
      </c>
      <c r="X578" s="12" t="s">
        <v>1263</v>
      </c>
      <c r="Y578" s="12" t="s">
        <v>1243</v>
      </c>
      <c r="Z578" s="12" t="s">
        <v>1244</v>
      </c>
      <c r="AA578" s="12"/>
      <c r="AB578" s="12"/>
      <c r="AC578" s="15" t="s">
        <v>55</v>
      </c>
      <c r="AD578">
        <v>1</v>
      </c>
      <c r="AE578">
        <v>0</v>
      </c>
      <c r="AF578">
        <v>13</v>
      </c>
      <c r="AG578">
        <v>13</v>
      </c>
      <c r="AH578" t="s">
        <v>1582</v>
      </c>
      <c r="AI578">
        <v>13</v>
      </c>
    </row>
    <row r="579" spans="1:35">
      <c r="A579" t="str">
        <f t="shared" ref="A579:A609" si="9">B579&amp;J579</f>
        <v>154103400145012001</v>
      </c>
      <c r="B579" s="12" t="s">
        <v>1236</v>
      </c>
      <c r="C579" s="12" t="s">
        <v>74</v>
      </c>
      <c r="D579" s="12" t="s">
        <v>177</v>
      </c>
      <c r="E579" s="12" t="s">
        <v>1040</v>
      </c>
      <c r="F579" s="12" t="s">
        <v>78</v>
      </c>
      <c r="G579" s="12" t="s">
        <v>1245</v>
      </c>
      <c r="H579" s="12" t="s">
        <v>282</v>
      </c>
      <c r="I579" s="12" t="s">
        <v>1264</v>
      </c>
      <c r="J579" s="12" t="s">
        <v>1265</v>
      </c>
      <c r="K579" s="12" t="s">
        <v>269</v>
      </c>
      <c r="L579" s="12" t="s">
        <v>426</v>
      </c>
      <c r="M579" s="12">
        <v>1</v>
      </c>
      <c r="N579" s="12" t="s">
        <v>1247</v>
      </c>
      <c r="O579" s="12" t="s">
        <v>342</v>
      </c>
      <c r="P579" s="12" t="s">
        <v>329</v>
      </c>
      <c r="Q579" s="12" t="s">
        <v>356</v>
      </c>
      <c r="R579" s="12" t="s">
        <v>278</v>
      </c>
      <c r="S579" s="12" t="s">
        <v>278</v>
      </c>
      <c r="T579" s="12" t="s">
        <v>279</v>
      </c>
      <c r="U579" s="12" t="s">
        <v>280</v>
      </c>
      <c r="V579" s="12" t="s">
        <v>1397</v>
      </c>
      <c r="W579" s="12" t="s">
        <v>1397</v>
      </c>
      <c r="X579" s="12" t="s">
        <v>1263</v>
      </c>
      <c r="Y579" s="12" t="s">
        <v>1243</v>
      </c>
      <c r="Z579" s="12" t="s">
        <v>1244</v>
      </c>
      <c r="AA579" s="12"/>
      <c r="AB579" s="12"/>
      <c r="AC579" s="15" t="s">
        <v>54</v>
      </c>
      <c r="AD579">
        <v>1</v>
      </c>
      <c r="AE579">
        <v>2</v>
      </c>
      <c r="AF579">
        <v>37</v>
      </c>
      <c r="AG579">
        <v>39</v>
      </c>
      <c r="AH579" t="s">
        <v>1593</v>
      </c>
      <c r="AI579">
        <v>37</v>
      </c>
    </row>
    <row r="580" spans="1:35">
      <c r="A580" t="str">
        <f t="shared" si="9"/>
        <v>154103400144013001</v>
      </c>
      <c r="B580" s="12" t="s">
        <v>1236</v>
      </c>
      <c r="C580" s="12" t="s">
        <v>74</v>
      </c>
      <c r="D580" s="12" t="s">
        <v>226</v>
      </c>
      <c r="E580" s="12" t="s">
        <v>1040</v>
      </c>
      <c r="F580" s="12" t="s">
        <v>75</v>
      </c>
      <c r="G580" s="12" t="s">
        <v>1237</v>
      </c>
      <c r="H580" s="12" t="s">
        <v>282</v>
      </c>
      <c r="I580" s="12" t="s">
        <v>1238</v>
      </c>
      <c r="J580" s="12" t="s">
        <v>1266</v>
      </c>
      <c r="K580" s="12" t="s">
        <v>269</v>
      </c>
      <c r="L580" s="12" t="s">
        <v>426</v>
      </c>
      <c r="M580" s="12">
        <v>1</v>
      </c>
      <c r="N580" s="12" t="s">
        <v>1267</v>
      </c>
      <c r="O580" s="12" t="s">
        <v>342</v>
      </c>
      <c r="P580" s="12" t="s">
        <v>329</v>
      </c>
      <c r="Q580" s="12" t="s">
        <v>356</v>
      </c>
      <c r="R580" s="12" t="s">
        <v>278</v>
      </c>
      <c r="S580" s="12" t="s">
        <v>278</v>
      </c>
      <c r="T580" s="12" t="s">
        <v>279</v>
      </c>
      <c r="U580" s="12" t="s">
        <v>280</v>
      </c>
      <c r="V580" s="12" t="s">
        <v>1396</v>
      </c>
      <c r="W580" s="12" t="s">
        <v>1396</v>
      </c>
      <c r="X580" s="12" t="s">
        <v>1263</v>
      </c>
      <c r="Y580" s="12" t="s">
        <v>1243</v>
      </c>
      <c r="Z580" s="12" t="s">
        <v>1244</v>
      </c>
      <c r="AA580" s="12"/>
      <c r="AB580" s="12"/>
      <c r="AC580" s="15" t="s">
        <v>15</v>
      </c>
      <c r="AD580">
        <v>1</v>
      </c>
      <c r="AE580">
        <v>2</v>
      </c>
      <c r="AF580">
        <v>29</v>
      </c>
      <c r="AG580">
        <v>31</v>
      </c>
      <c r="AH580" t="s">
        <v>1598</v>
      </c>
      <c r="AI580">
        <v>29</v>
      </c>
    </row>
    <row r="581" spans="1:35">
      <c r="A581" t="str">
        <f t="shared" si="9"/>
        <v>154103400146013001</v>
      </c>
      <c r="B581" s="12" t="s">
        <v>1236</v>
      </c>
      <c r="C581" s="12" t="s">
        <v>74</v>
      </c>
      <c r="D581" s="12" t="s">
        <v>226</v>
      </c>
      <c r="E581" s="12" t="s">
        <v>1040</v>
      </c>
      <c r="F581" s="12" t="s">
        <v>76</v>
      </c>
      <c r="G581" s="12" t="s">
        <v>1248</v>
      </c>
      <c r="H581" s="12" t="s">
        <v>282</v>
      </c>
      <c r="I581" s="12" t="s">
        <v>1249</v>
      </c>
      <c r="J581" s="12" t="s">
        <v>1268</v>
      </c>
      <c r="K581" s="12" t="s">
        <v>269</v>
      </c>
      <c r="L581" s="12" t="s">
        <v>426</v>
      </c>
      <c r="M581" s="12">
        <v>1</v>
      </c>
      <c r="N581" s="12" t="s">
        <v>1251</v>
      </c>
      <c r="O581" s="12" t="s">
        <v>342</v>
      </c>
      <c r="P581" s="12" t="s">
        <v>329</v>
      </c>
      <c r="Q581" s="12" t="s">
        <v>356</v>
      </c>
      <c r="R581" s="12" t="s">
        <v>278</v>
      </c>
      <c r="S581" s="12" t="s">
        <v>278</v>
      </c>
      <c r="T581" s="12" t="s">
        <v>279</v>
      </c>
      <c r="U581" s="12" t="s">
        <v>280</v>
      </c>
      <c r="V581" s="12" t="s">
        <v>1396</v>
      </c>
      <c r="W581" s="12" t="s">
        <v>1396</v>
      </c>
      <c r="X581" s="12" t="s">
        <v>1263</v>
      </c>
      <c r="Y581" s="12" t="s">
        <v>1243</v>
      </c>
      <c r="Z581" s="12" t="s">
        <v>1244</v>
      </c>
      <c r="AA581" s="12"/>
      <c r="AB581" s="12"/>
      <c r="AC581" s="15" t="s">
        <v>15</v>
      </c>
      <c r="AD581">
        <v>1</v>
      </c>
      <c r="AE581">
        <v>0</v>
      </c>
      <c r="AF581">
        <v>32</v>
      </c>
      <c r="AG581">
        <v>32</v>
      </c>
      <c r="AH581" t="s">
        <v>1577</v>
      </c>
      <c r="AI581">
        <v>32</v>
      </c>
    </row>
    <row r="582" spans="1:35">
      <c r="A582" t="str">
        <f t="shared" si="9"/>
        <v>154103400147013002</v>
      </c>
      <c r="B582" s="12" t="s">
        <v>1236</v>
      </c>
      <c r="C582" s="12" t="s">
        <v>74</v>
      </c>
      <c r="D582" s="12" t="s">
        <v>226</v>
      </c>
      <c r="E582" s="12" t="s">
        <v>1040</v>
      </c>
      <c r="F582" s="12" t="s">
        <v>77</v>
      </c>
      <c r="G582" s="12" t="s">
        <v>1253</v>
      </c>
      <c r="H582" s="12" t="s">
        <v>282</v>
      </c>
      <c r="I582" s="12" t="s">
        <v>1254</v>
      </c>
      <c r="J582" s="12" t="s">
        <v>1269</v>
      </c>
      <c r="K582" s="12" t="s">
        <v>269</v>
      </c>
      <c r="L582" s="12" t="s">
        <v>426</v>
      </c>
      <c r="M582" s="12">
        <v>1</v>
      </c>
      <c r="N582" s="12" t="s">
        <v>1256</v>
      </c>
      <c r="O582" s="12" t="s">
        <v>342</v>
      </c>
      <c r="P582" s="12" t="s">
        <v>329</v>
      </c>
      <c r="Q582" s="12" t="s">
        <v>356</v>
      </c>
      <c r="R582" s="12" t="s">
        <v>278</v>
      </c>
      <c r="S582" s="12" t="s">
        <v>278</v>
      </c>
      <c r="T582" s="12" t="s">
        <v>279</v>
      </c>
      <c r="U582" s="12" t="s">
        <v>280</v>
      </c>
      <c r="V582" s="12" t="s">
        <v>1396</v>
      </c>
      <c r="W582" s="12" t="s">
        <v>1396</v>
      </c>
      <c r="X582" s="12" t="s">
        <v>1263</v>
      </c>
      <c r="Y582" s="12" t="s">
        <v>1243</v>
      </c>
      <c r="Z582" s="12" t="s">
        <v>1244</v>
      </c>
      <c r="AA582" s="12"/>
      <c r="AB582" s="12"/>
      <c r="AC582" s="15" t="s">
        <v>15</v>
      </c>
      <c r="AD582">
        <v>1</v>
      </c>
      <c r="AE582">
        <v>2</v>
      </c>
      <c r="AF582">
        <v>27</v>
      </c>
      <c r="AG582">
        <v>29</v>
      </c>
      <c r="AH582" t="s">
        <v>1600</v>
      </c>
      <c r="AI582">
        <v>27</v>
      </c>
    </row>
    <row r="583" spans="1:35">
      <c r="A583" t="str">
        <f t="shared" si="9"/>
        <v>154103400146014001</v>
      </c>
      <c r="B583" s="12" t="s">
        <v>1236</v>
      </c>
      <c r="C583" s="12" t="s">
        <v>74</v>
      </c>
      <c r="D583" s="12" t="s">
        <v>1270</v>
      </c>
      <c r="E583" s="12" t="s">
        <v>1040</v>
      </c>
      <c r="F583" s="12" t="s">
        <v>76</v>
      </c>
      <c r="G583" s="12" t="s">
        <v>1248</v>
      </c>
      <c r="H583" s="12" t="s">
        <v>282</v>
      </c>
      <c r="I583" s="12" t="s">
        <v>1249</v>
      </c>
      <c r="J583" s="12" t="s">
        <v>1271</v>
      </c>
      <c r="K583" s="12" t="s">
        <v>269</v>
      </c>
      <c r="L583" s="12" t="s">
        <v>426</v>
      </c>
      <c r="M583" s="12">
        <v>1</v>
      </c>
      <c r="N583" s="12" t="s">
        <v>1251</v>
      </c>
      <c r="O583" s="12" t="s">
        <v>342</v>
      </c>
      <c r="P583" s="12" t="s">
        <v>329</v>
      </c>
      <c r="Q583" s="12" t="s">
        <v>356</v>
      </c>
      <c r="R583" s="12" t="s">
        <v>278</v>
      </c>
      <c r="S583" s="12" t="s">
        <v>278</v>
      </c>
      <c r="T583" s="12" t="s">
        <v>279</v>
      </c>
      <c r="U583" s="12" t="s">
        <v>280</v>
      </c>
      <c r="V583" s="12" t="s">
        <v>1378</v>
      </c>
      <c r="W583" s="12" t="s">
        <v>1378</v>
      </c>
      <c r="X583" s="12" t="s">
        <v>1263</v>
      </c>
      <c r="Y583" s="12" t="s">
        <v>1243</v>
      </c>
      <c r="Z583" s="12" t="s">
        <v>1244</v>
      </c>
      <c r="AA583" s="12"/>
      <c r="AB583" s="12"/>
      <c r="AC583" s="15" t="s">
        <v>33</v>
      </c>
      <c r="AD583">
        <v>1</v>
      </c>
      <c r="AE583">
        <v>1</v>
      </c>
      <c r="AF583">
        <v>36</v>
      </c>
      <c r="AG583">
        <v>37</v>
      </c>
      <c r="AH583" t="s">
        <v>1605</v>
      </c>
      <c r="AI583">
        <v>36</v>
      </c>
    </row>
    <row r="584" spans="1:35">
      <c r="A584" t="str">
        <f t="shared" si="9"/>
        <v>154103400144015001</v>
      </c>
      <c r="B584" s="12" t="s">
        <v>1236</v>
      </c>
      <c r="C584" s="12" t="s">
        <v>74</v>
      </c>
      <c r="D584" s="12" t="s">
        <v>1272</v>
      </c>
      <c r="E584" s="12" t="s">
        <v>1040</v>
      </c>
      <c r="F584" s="12" t="s">
        <v>75</v>
      </c>
      <c r="G584" s="12" t="s">
        <v>1237</v>
      </c>
      <c r="H584" s="12" t="s">
        <v>282</v>
      </c>
      <c r="I584" s="12" t="s">
        <v>1238</v>
      </c>
      <c r="J584" s="12" t="s">
        <v>1273</v>
      </c>
      <c r="K584" s="12" t="s">
        <v>269</v>
      </c>
      <c r="L584" s="12" t="s">
        <v>426</v>
      </c>
      <c r="M584" s="12">
        <v>2</v>
      </c>
      <c r="N584" s="12" t="s">
        <v>1267</v>
      </c>
      <c r="O584" s="12" t="s">
        <v>342</v>
      </c>
      <c r="P584" s="12" t="s">
        <v>329</v>
      </c>
      <c r="Q584" s="12" t="s">
        <v>356</v>
      </c>
      <c r="R584" s="12" t="s">
        <v>278</v>
      </c>
      <c r="S584" s="12" t="s">
        <v>278</v>
      </c>
      <c r="T584" s="12" t="s">
        <v>279</v>
      </c>
      <c r="U584" s="12" t="s">
        <v>280</v>
      </c>
      <c r="V584" s="12" t="s">
        <v>1408</v>
      </c>
      <c r="W584" s="12" t="s">
        <v>1408</v>
      </c>
      <c r="X584" s="12" t="s">
        <v>1263</v>
      </c>
      <c r="Y584" s="12" t="s">
        <v>1243</v>
      </c>
      <c r="Z584" s="12" t="s">
        <v>1244</v>
      </c>
      <c r="AA584" s="12"/>
      <c r="AB584" s="12"/>
      <c r="AC584" s="15" t="s">
        <v>57</v>
      </c>
      <c r="AD584">
        <v>2</v>
      </c>
      <c r="AE584">
        <v>1</v>
      </c>
      <c r="AF584">
        <v>42</v>
      </c>
      <c r="AG584">
        <v>43</v>
      </c>
      <c r="AH584" t="s">
        <v>1597</v>
      </c>
      <c r="AI584">
        <v>21</v>
      </c>
    </row>
    <row r="585" spans="1:35">
      <c r="A585" t="str">
        <f t="shared" si="9"/>
        <v>154103400146015001</v>
      </c>
      <c r="B585" s="12" t="s">
        <v>1236</v>
      </c>
      <c r="C585" s="12" t="s">
        <v>74</v>
      </c>
      <c r="D585" s="12" t="s">
        <v>1272</v>
      </c>
      <c r="E585" s="12" t="s">
        <v>1040</v>
      </c>
      <c r="F585" s="12" t="s">
        <v>76</v>
      </c>
      <c r="G585" s="12" t="s">
        <v>1248</v>
      </c>
      <c r="H585" s="12" t="s">
        <v>282</v>
      </c>
      <c r="I585" s="12" t="s">
        <v>1249</v>
      </c>
      <c r="J585" s="12" t="s">
        <v>1274</v>
      </c>
      <c r="K585" s="12" t="s">
        <v>269</v>
      </c>
      <c r="L585" s="12" t="s">
        <v>426</v>
      </c>
      <c r="M585" s="12">
        <v>1</v>
      </c>
      <c r="N585" s="12" t="s">
        <v>1251</v>
      </c>
      <c r="O585" s="12" t="s">
        <v>342</v>
      </c>
      <c r="P585" s="12" t="s">
        <v>329</v>
      </c>
      <c r="Q585" s="12" t="s">
        <v>356</v>
      </c>
      <c r="R585" s="12" t="s">
        <v>278</v>
      </c>
      <c r="S585" s="12" t="s">
        <v>278</v>
      </c>
      <c r="T585" s="12" t="s">
        <v>279</v>
      </c>
      <c r="U585" s="12" t="s">
        <v>280</v>
      </c>
      <c r="V585" s="12" t="s">
        <v>1408</v>
      </c>
      <c r="W585" s="12" t="s">
        <v>1408</v>
      </c>
      <c r="X585" s="12" t="s">
        <v>1263</v>
      </c>
      <c r="Y585" s="12" t="s">
        <v>1243</v>
      </c>
      <c r="Z585" s="12" t="s">
        <v>1244</v>
      </c>
      <c r="AA585" s="12"/>
      <c r="AB585" s="12"/>
      <c r="AC585" s="15" t="s">
        <v>57</v>
      </c>
      <c r="AD585">
        <v>1</v>
      </c>
      <c r="AE585">
        <v>0</v>
      </c>
      <c r="AF585">
        <v>25</v>
      </c>
      <c r="AG585">
        <v>25</v>
      </c>
      <c r="AH585" t="s">
        <v>1587</v>
      </c>
      <c r="AI585">
        <v>25</v>
      </c>
    </row>
    <row r="586" spans="1:35">
      <c r="A586" t="str">
        <f t="shared" si="9"/>
        <v>154103400147016001</v>
      </c>
      <c r="B586" s="12" t="s">
        <v>1236</v>
      </c>
      <c r="C586" s="12" t="s">
        <v>74</v>
      </c>
      <c r="D586" s="12" t="s">
        <v>203</v>
      </c>
      <c r="E586" s="12" t="s">
        <v>1040</v>
      </c>
      <c r="F586" s="12" t="s">
        <v>77</v>
      </c>
      <c r="G586" s="12" t="s">
        <v>1253</v>
      </c>
      <c r="H586" s="12" t="s">
        <v>282</v>
      </c>
      <c r="I586" s="12" t="s">
        <v>1254</v>
      </c>
      <c r="J586" s="12" t="s">
        <v>1275</v>
      </c>
      <c r="K586" s="12" t="s">
        <v>269</v>
      </c>
      <c r="L586" s="12" t="s">
        <v>426</v>
      </c>
      <c r="M586" s="12">
        <v>2</v>
      </c>
      <c r="N586" s="12" t="s">
        <v>1256</v>
      </c>
      <c r="O586" s="12" t="s">
        <v>342</v>
      </c>
      <c r="P586" s="12" t="s">
        <v>329</v>
      </c>
      <c r="Q586" s="12" t="s">
        <v>356</v>
      </c>
      <c r="R586" s="12" t="s">
        <v>278</v>
      </c>
      <c r="S586" s="12" t="s">
        <v>278</v>
      </c>
      <c r="T586" s="12" t="s">
        <v>279</v>
      </c>
      <c r="U586" s="12" t="s">
        <v>280</v>
      </c>
      <c r="V586" s="12" t="s">
        <v>1383</v>
      </c>
      <c r="W586" s="12" t="s">
        <v>1383</v>
      </c>
      <c r="X586" s="12" t="s">
        <v>1263</v>
      </c>
      <c r="Y586" s="12" t="s">
        <v>1243</v>
      </c>
      <c r="Z586" s="12" t="s">
        <v>1244</v>
      </c>
      <c r="AA586" s="12"/>
      <c r="AB586" s="12"/>
      <c r="AC586" s="15" t="s">
        <v>29</v>
      </c>
      <c r="AD586">
        <v>2</v>
      </c>
      <c r="AE586">
        <v>0</v>
      </c>
      <c r="AF586">
        <v>42</v>
      </c>
      <c r="AG586">
        <v>42</v>
      </c>
      <c r="AH586" t="s">
        <v>1597</v>
      </c>
      <c r="AI586">
        <v>21</v>
      </c>
    </row>
    <row r="587" spans="1:35">
      <c r="A587" t="str">
        <f t="shared" si="9"/>
        <v>154103400144017001</v>
      </c>
      <c r="B587" s="12" t="s">
        <v>1236</v>
      </c>
      <c r="C587" s="12" t="s">
        <v>74</v>
      </c>
      <c r="D587" s="12" t="s">
        <v>1276</v>
      </c>
      <c r="E587" s="12" t="s">
        <v>1040</v>
      </c>
      <c r="F587" s="12" t="s">
        <v>75</v>
      </c>
      <c r="G587" s="12" t="s">
        <v>1237</v>
      </c>
      <c r="H587" s="12" t="s">
        <v>282</v>
      </c>
      <c r="I587" s="12" t="s">
        <v>1238</v>
      </c>
      <c r="J587" s="12" t="s">
        <v>1277</v>
      </c>
      <c r="K587" s="12" t="s">
        <v>269</v>
      </c>
      <c r="L587" s="12" t="s">
        <v>426</v>
      </c>
      <c r="M587" s="12">
        <v>2</v>
      </c>
      <c r="N587" s="12" t="s">
        <v>1267</v>
      </c>
      <c r="O587" s="12" t="s">
        <v>342</v>
      </c>
      <c r="P587" s="12" t="s">
        <v>329</v>
      </c>
      <c r="Q587" s="12" t="s">
        <v>356</v>
      </c>
      <c r="R587" s="12" t="s">
        <v>278</v>
      </c>
      <c r="S587" s="12" t="s">
        <v>278</v>
      </c>
      <c r="T587" s="12" t="s">
        <v>279</v>
      </c>
      <c r="U587" s="12" t="s">
        <v>280</v>
      </c>
      <c r="V587" s="12" t="s">
        <v>1409</v>
      </c>
      <c r="W587" s="12" t="s">
        <v>1409</v>
      </c>
      <c r="X587" s="12" t="s">
        <v>1263</v>
      </c>
      <c r="Y587" s="12" t="s">
        <v>1243</v>
      </c>
      <c r="Z587" s="12" t="s">
        <v>1244</v>
      </c>
      <c r="AA587" s="12"/>
      <c r="AB587" s="12"/>
      <c r="AC587" s="15" t="s">
        <v>59</v>
      </c>
      <c r="AD587">
        <v>2</v>
      </c>
      <c r="AE587">
        <v>1</v>
      </c>
      <c r="AF587">
        <v>38</v>
      </c>
      <c r="AG587">
        <v>39</v>
      </c>
      <c r="AH587" t="s">
        <v>1567</v>
      </c>
      <c r="AI587">
        <v>19</v>
      </c>
    </row>
    <row r="588" spans="1:35">
      <c r="A588" t="str">
        <f t="shared" si="9"/>
        <v>154103400146017001</v>
      </c>
      <c r="B588" s="12" t="s">
        <v>1236</v>
      </c>
      <c r="C588" s="12" t="s">
        <v>74</v>
      </c>
      <c r="D588" s="12" t="s">
        <v>1276</v>
      </c>
      <c r="E588" s="12" t="s">
        <v>1040</v>
      </c>
      <c r="F588" s="12" t="s">
        <v>76</v>
      </c>
      <c r="G588" s="12" t="s">
        <v>1248</v>
      </c>
      <c r="H588" s="12" t="s">
        <v>282</v>
      </c>
      <c r="I588" s="12" t="s">
        <v>1249</v>
      </c>
      <c r="J588" s="12" t="s">
        <v>1278</v>
      </c>
      <c r="K588" s="12" t="s">
        <v>269</v>
      </c>
      <c r="L588" s="12" t="s">
        <v>426</v>
      </c>
      <c r="M588" s="12">
        <v>1</v>
      </c>
      <c r="N588" s="12" t="s">
        <v>1251</v>
      </c>
      <c r="O588" s="12" t="s">
        <v>342</v>
      </c>
      <c r="P588" s="12" t="s">
        <v>329</v>
      </c>
      <c r="Q588" s="12" t="s">
        <v>356</v>
      </c>
      <c r="R588" s="12" t="s">
        <v>278</v>
      </c>
      <c r="S588" s="12" t="s">
        <v>278</v>
      </c>
      <c r="T588" s="12" t="s">
        <v>279</v>
      </c>
      <c r="U588" s="12" t="s">
        <v>280</v>
      </c>
      <c r="V588" s="12" t="s">
        <v>1409</v>
      </c>
      <c r="W588" s="12" t="s">
        <v>1409</v>
      </c>
      <c r="X588" s="12" t="s">
        <v>1263</v>
      </c>
      <c r="Y588" s="12" t="s">
        <v>1243</v>
      </c>
      <c r="Z588" s="12" t="s">
        <v>1244</v>
      </c>
      <c r="AA588" s="12"/>
      <c r="AB588" s="12"/>
      <c r="AC588" s="15" t="s">
        <v>59</v>
      </c>
      <c r="AD588">
        <v>1</v>
      </c>
      <c r="AE588">
        <v>0</v>
      </c>
      <c r="AF588">
        <v>25</v>
      </c>
      <c r="AG588">
        <v>25</v>
      </c>
      <c r="AH588" t="s">
        <v>1587</v>
      </c>
      <c r="AI588">
        <v>25</v>
      </c>
    </row>
    <row r="589" spans="1:35">
      <c r="A589" t="str">
        <f t="shared" si="9"/>
        <v>154103400148017001</v>
      </c>
      <c r="B589" s="12" t="s">
        <v>1236</v>
      </c>
      <c r="C589" s="12" t="s">
        <v>74</v>
      </c>
      <c r="D589" s="12" t="s">
        <v>1276</v>
      </c>
      <c r="E589" s="12" t="s">
        <v>1040</v>
      </c>
      <c r="F589" s="12" t="s">
        <v>1258</v>
      </c>
      <c r="G589" s="12" t="s">
        <v>1257</v>
      </c>
      <c r="H589" s="12" t="s">
        <v>282</v>
      </c>
      <c r="I589" s="12" t="s">
        <v>1259</v>
      </c>
      <c r="J589" s="12" t="s">
        <v>1279</v>
      </c>
      <c r="K589" s="12" t="s">
        <v>269</v>
      </c>
      <c r="L589" s="12" t="s">
        <v>426</v>
      </c>
      <c r="M589" s="12">
        <v>1</v>
      </c>
      <c r="N589" s="12" t="s">
        <v>1261</v>
      </c>
      <c r="O589" s="12" t="s">
        <v>342</v>
      </c>
      <c r="P589" s="12" t="s">
        <v>329</v>
      </c>
      <c r="Q589" s="12" t="s">
        <v>397</v>
      </c>
      <c r="R589" s="12" t="s">
        <v>278</v>
      </c>
      <c r="S589" s="12" t="s">
        <v>278</v>
      </c>
      <c r="T589" s="12" t="s">
        <v>279</v>
      </c>
      <c r="U589" s="12" t="s">
        <v>280</v>
      </c>
      <c r="V589" s="12" t="s">
        <v>1409</v>
      </c>
      <c r="W589" s="12" t="s">
        <v>1409</v>
      </c>
      <c r="X589" s="12" t="s">
        <v>1263</v>
      </c>
      <c r="Y589" s="12" t="s">
        <v>1243</v>
      </c>
      <c r="Z589" s="12" t="s">
        <v>1244</v>
      </c>
      <c r="AA589" s="12"/>
      <c r="AB589" s="12"/>
      <c r="AC589" s="15" t="s">
        <v>59</v>
      </c>
      <c r="AD589">
        <v>1</v>
      </c>
      <c r="AE589">
        <v>0</v>
      </c>
      <c r="AF589">
        <v>10</v>
      </c>
      <c r="AG589">
        <v>10</v>
      </c>
      <c r="AH589" t="s">
        <v>1568</v>
      </c>
      <c r="AI589">
        <v>10</v>
      </c>
    </row>
    <row r="590" spans="1:35">
      <c r="A590" t="str">
        <f t="shared" si="9"/>
        <v>154103400144101001</v>
      </c>
      <c r="B590" s="12" t="s">
        <v>1236</v>
      </c>
      <c r="C590" s="12" t="s">
        <v>74</v>
      </c>
      <c r="D590" s="12" t="s">
        <v>1280</v>
      </c>
      <c r="E590" s="12" t="s">
        <v>1040</v>
      </c>
      <c r="F590" s="12" t="s">
        <v>75</v>
      </c>
      <c r="G590" s="12" t="s">
        <v>1237</v>
      </c>
      <c r="H590" s="12" t="s">
        <v>282</v>
      </c>
      <c r="I590" s="12" t="s">
        <v>1238</v>
      </c>
      <c r="J590" s="12" t="s">
        <v>1281</v>
      </c>
      <c r="K590" s="12" t="s">
        <v>492</v>
      </c>
      <c r="L590" s="12" t="s">
        <v>426</v>
      </c>
      <c r="M590" s="12">
        <v>1</v>
      </c>
      <c r="N590" s="12" t="s">
        <v>1282</v>
      </c>
      <c r="O590" s="12" t="s">
        <v>275</v>
      </c>
      <c r="P590" s="12" t="s">
        <v>276</v>
      </c>
      <c r="Q590" s="12" t="s">
        <v>356</v>
      </c>
      <c r="R590" s="12" t="s">
        <v>299</v>
      </c>
      <c r="S590" s="12" t="s">
        <v>1548</v>
      </c>
      <c r="T590" s="12" t="s">
        <v>279</v>
      </c>
      <c r="U590" s="12" t="s">
        <v>280</v>
      </c>
      <c r="V590" s="12" t="s">
        <v>1402</v>
      </c>
      <c r="W590" s="12" t="s">
        <v>1402</v>
      </c>
      <c r="X590" s="12" t="s">
        <v>1283</v>
      </c>
      <c r="Y590" s="12" t="s">
        <v>1243</v>
      </c>
      <c r="Z590" s="12" t="s">
        <v>1244</v>
      </c>
      <c r="AA590" s="12"/>
      <c r="AB590" s="12"/>
      <c r="AC590" s="15" t="s">
        <v>7</v>
      </c>
      <c r="AD590">
        <v>1</v>
      </c>
      <c r="AE590">
        <v>0</v>
      </c>
      <c r="AF590">
        <v>1</v>
      </c>
      <c r="AG590">
        <v>1</v>
      </c>
      <c r="AH590" t="s">
        <v>1566</v>
      </c>
      <c r="AI590">
        <v>1</v>
      </c>
    </row>
    <row r="591" spans="1:35">
      <c r="A591" t="str">
        <f t="shared" si="9"/>
        <v>154103400144102001</v>
      </c>
      <c r="B591" s="12" t="s">
        <v>1236</v>
      </c>
      <c r="C591" s="12" t="s">
        <v>74</v>
      </c>
      <c r="D591" s="12" t="s">
        <v>247</v>
      </c>
      <c r="E591" s="12" t="s">
        <v>1040</v>
      </c>
      <c r="F591" s="12" t="s">
        <v>75</v>
      </c>
      <c r="G591" s="12" t="s">
        <v>1237</v>
      </c>
      <c r="H591" s="12" t="s">
        <v>282</v>
      </c>
      <c r="I591" s="12" t="s">
        <v>1238</v>
      </c>
      <c r="J591" s="12" t="s">
        <v>1284</v>
      </c>
      <c r="K591" s="12" t="s">
        <v>492</v>
      </c>
      <c r="L591" s="12" t="s">
        <v>426</v>
      </c>
      <c r="M591" s="12">
        <v>3</v>
      </c>
      <c r="N591" s="12" t="s">
        <v>1282</v>
      </c>
      <c r="O591" s="12" t="s">
        <v>275</v>
      </c>
      <c r="P591" s="12" t="s">
        <v>276</v>
      </c>
      <c r="Q591" s="12" t="s">
        <v>356</v>
      </c>
      <c r="R591" s="12" t="s">
        <v>278</v>
      </c>
      <c r="S591" s="12" t="s">
        <v>278</v>
      </c>
      <c r="T591" s="12" t="s">
        <v>279</v>
      </c>
      <c r="U591" s="12" t="s">
        <v>280</v>
      </c>
      <c r="V591" s="12" t="s">
        <v>1402</v>
      </c>
      <c r="W591" s="12" t="s">
        <v>1402</v>
      </c>
      <c r="X591" s="12" t="s">
        <v>1285</v>
      </c>
      <c r="Y591" s="12" t="s">
        <v>1243</v>
      </c>
      <c r="Z591" s="12" t="s">
        <v>1244</v>
      </c>
      <c r="AA591" s="12"/>
      <c r="AB591" s="12"/>
      <c r="AC591" s="15" t="s">
        <v>7</v>
      </c>
      <c r="AD591">
        <v>3</v>
      </c>
      <c r="AE591">
        <v>0</v>
      </c>
      <c r="AF591">
        <v>59</v>
      </c>
      <c r="AG591">
        <v>59</v>
      </c>
      <c r="AH591" t="s">
        <v>1580</v>
      </c>
      <c r="AI591">
        <v>19.666666666666668</v>
      </c>
    </row>
    <row r="592" spans="1:35">
      <c r="A592" t="str">
        <f t="shared" si="9"/>
        <v>154103400145102001</v>
      </c>
      <c r="B592" s="12" t="s">
        <v>1236</v>
      </c>
      <c r="C592" s="12" t="s">
        <v>74</v>
      </c>
      <c r="D592" s="12" t="s">
        <v>247</v>
      </c>
      <c r="E592" s="12" t="s">
        <v>1040</v>
      </c>
      <c r="F592" s="12" t="s">
        <v>75</v>
      </c>
      <c r="G592" s="12" t="s">
        <v>1245</v>
      </c>
      <c r="H592" s="12" t="s">
        <v>282</v>
      </c>
      <c r="I592" s="12" t="s">
        <v>1238</v>
      </c>
      <c r="J592" s="12" t="s">
        <v>1286</v>
      </c>
      <c r="K592" s="12" t="s">
        <v>492</v>
      </c>
      <c r="L592" s="12" t="s">
        <v>426</v>
      </c>
      <c r="M592" s="12">
        <v>2</v>
      </c>
      <c r="N592" s="12" t="s">
        <v>1247</v>
      </c>
      <c r="O592" s="12" t="s">
        <v>275</v>
      </c>
      <c r="P592" s="12" t="s">
        <v>276</v>
      </c>
      <c r="Q592" s="12" t="s">
        <v>356</v>
      </c>
      <c r="R592" s="12" t="s">
        <v>278</v>
      </c>
      <c r="S592" s="12" t="s">
        <v>278</v>
      </c>
      <c r="T592" s="12" t="s">
        <v>279</v>
      </c>
      <c r="U592" s="12" t="s">
        <v>280</v>
      </c>
      <c r="V592" s="12" t="s">
        <v>1402</v>
      </c>
      <c r="W592" s="12" t="s">
        <v>1402</v>
      </c>
      <c r="X592" s="12" t="s">
        <v>1287</v>
      </c>
      <c r="Y592" s="12" t="s">
        <v>1243</v>
      </c>
      <c r="Z592" s="12" t="s">
        <v>1244</v>
      </c>
      <c r="AA592" s="12"/>
      <c r="AB592" s="12"/>
      <c r="AC592" s="15" t="s">
        <v>7</v>
      </c>
      <c r="AD592">
        <v>2</v>
      </c>
      <c r="AE592">
        <v>3</v>
      </c>
      <c r="AF592">
        <v>66</v>
      </c>
      <c r="AG592">
        <v>69</v>
      </c>
      <c r="AH592" t="s">
        <v>1591</v>
      </c>
      <c r="AI592">
        <v>33</v>
      </c>
    </row>
    <row r="593" spans="1:35">
      <c r="A593" t="str">
        <f t="shared" si="9"/>
        <v>154103400144103001</v>
      </c>
      <c r="B593" s="12" t="s">
        <v>1236</v>
      </c>
      <c r="C593" s="12" t="s">
        <v>74</v>
      </c>
      <c r="D593" s="12" t="s">
        <v>1288</v>
      </c>
      <c r="E593" s="12" t="s">
        <v>1040</v>
      </c>
      <c r="F593" s="12" t="s">
        <v>75</v>
      </c>
      <c r="G593" s="12" t="s">
        <v>1237</v>
      </c>
      <c r="H593" s="12" t="s">
        <v>282</v>
      </c>
      <c r="I593" s="12" t="s">
        <v>1238</v>
      </c>
      <c r="J593" s="12" t="s">
        <v>1289</v>
      </c>
      <c r="K593" s="12" t="s">
        <v>492</v>
      </c>
      <c r="L593" s="12" t="s">
        <v>426</v>
      </c>
      <c r="M593" s="12">
        <v>1</v>
      </c>
      <c r="N593" s="12" t="s">
        <v>1282</v>
      </c>
      <c r="O593" s="12" t="s">
        <v>275</v>
      </c>
      <c r="P593" s="12" t="s">
        <v>276</v>
      </c>
      <c r="Q593" s="12" t="s">
        <v>356</v>
      </c>
      <c r="R593" s="12" t="s">
        <v>299</v>
      </c>
      <c r="S593" s="12" t="s">
        <v>1548</v>
      </c>
      <c r="T593" s="12" t="s">
        <v>279</v>
      </c>
      <c r="U593" s="12" t="s">
        <v>280</v>
      </c>
      <c r="V593" s="12" t="s">
        <v>1399</v>
      </c>
      <c r="W593" s="12" t="s">
        <v>1399</v>
      </c>
      <c r="X593" s="12" t="s">
        <v>1283</v>
      </c>
      <c r="Y593" s="12" t="s">
        <v>1243</v>
      </c>
      <c r="Z593" s="12" t="s">
        <v>1244</v>
      </c>
      <c r="AA593" s="12"/>
      <c r="AB593" s="12"/>
      <c r="AC593" s="15" t="s">
        <v>55</v>
      </c>
      <c r="AD593">
        <v>1</v>
      </c>
      <c r="AE593">
        <v>0</v>
      </c>
      <c r="AF593">
        <v>1</v>
      </c>
      <c r="AG593">
        <v>1</v>
      </c>
      <c r="AH593" t="s">
        <v>1566</v>
      </c>
      <c r="AI593">
        <v>1</v>
      </c>
    </row>
    <row r="594" spans="1:35">
      <c r="A594" t="str">
        <f t="shared" si="9"/>
        <v>154103400144104001</v>
      </c>
      <c r="B594" s="12" t="s">
        <v>1236</v>
      </c>
      <c r="C594" s="12" t="s">
        <v>74</v>
      </c>
      <c r="D594" s="12" t="s">
        <v>178</v>
      </c>
      <c r="E594" s="12" t="s">
        <v>1040</v>
      </c>
      <c r="F594" s="12" t="s">
        <v>75</v>
      </c>
      <c r="G594" s="12" t="s">
        <v>1237</v>
      </c>
      <c r="H594" s="12" t="s">
        <v>282</v>
      </c>
      <c r="I594" s="12" t="s">
        <v>1238</v>
      </c>
      <c r="J594" s="12" t="s">
        <v>1290</v>
      </c>
      <c r="K594" s="12" t="s">
        <v>492</v>
      </c>
      <c r="L594" s="12" t="s">
        <v>426</v>
      </c>
      <c r="M594" s="12">
        <v>3</v>
      </c>
      <c r="N594" s="12" t="s">
        <v>1282</v>
      </c>
      <c r="O594" s="12" t="s">
        <v>275</v>
      </c>
      <c r="P594" s="12" t="s">
        <v>276</v>
      </c>
      <c r="Q594" s="12" t="s">
        <v>356</v>
      </c>
      <c r="R594" s="12" t="s">
        <v>278</v>
      </c>
      <c r="S594" s="12" t="s">
        <v>278</v>
      </c>
      <c r="T594" s="12" t="s">
        <v>279</v>
      </c>
      <c r="U594" s="12" t="s">
        <v>280</v>
      </c>
      <c r="V594" s="12" t="s">
        <v>1399</v>
      </c>
      <c r="W594" s="12" t="s">
        <v>1399</v>
      </c>
      <c r="X594" s="12" t="s">
        <v>1291</v>
      </c>
      <c r="Y594" s="12" t="s">
        <v>1243</v>
      </c>
      <c r="Z594" s="12" t="s">
        <v>1244</v>
      </c>
      <c r="AA594" s="12"/>
      <c r="AB594" s="12"/>
      <c r="AC594" s="15" t="s">
        <v>55</v>
      </c>
      <c r="AD594">
        <v>3</v>
      </c>
      <c r="AE594">
        <v>0</v>
      </c>
      <c r="AF594">
        <v>23</v>
      </c>
      <c r="AG594">
        <v>23</v>
      </c>
      <c r="AH594" t="s">
        <v>1584</v>
      </c>
      <c r="AI594">
        <v>7.666666666666667</v>
      </c>
    </row>
    <row r="595" spans="1:35">
      <c r="A595" t="str">
        <f t="shared" si="9"/>
        <v>154103400144105001</v>
      </c>
      <c r="B595" s="12" t="s">
        <v>1236</v>
      </c>
      <c r="C595" s="12" t="s">
        <v>74</v>
      </c>
      <c r="D595" s="12" t="s">
        <v>1292</v>
      </c>
      <c r="E595" s="12" t="s">
        <v>1040</v>
      </c>
      <c r="F595" s="12" t="s">
        <v>75</v>
      </c>
      <c r="G595" s="12" t="s">
        <v>1237</v>
      </c>
      <c r="H595" s="12" t="s">
        <v>282</v>
      </c>
      <c r="I595" s="12" t="s">
        <v>1238</v>
      </c>
      <c r="J595" s="12" t="s">
        <v>1293</v>
      </c>
      <c r="K595" s="12" t="s">
        <v>492</v>
      </c>
      <c r="L595" s="12" t="s">
        <v>426</v>
      </c>
      <c r="M595" s="12">
        <v>2</v>
      </c>
      <c r="N595" s="12" t="s">
        <v>1282</v>
      </c>
      <c r="O595" s="12" t="s">
        <v>275</v>
      </c>
      <c r="P595" s="12" t="s">
        <v>276</v>
      </c>
      <c r="Q595" s="12" t="s">
        <v>356</v>
      </c>
      <c r="R595" s="12" t="s">
        <v>278</v>
      </c>
      <c r="S595" s="12" t="s">
        <v>278</v>
      </c>
      <c r="T595" s="12" t="s">
        <v>279</v>
      </c>
      <c r="U595" s="12" t="s">
        <v>280</v>
      </c>
      <c r="V595" s="12" t="s">
        <v>1397</v>
      </c>
      <c r="W595" s="12" t="s">
        <v>1397</v>
      </c>
      <c r="X595" s="12" t="s">
        <v>1294</v>
      </c>
      <c r="Y595" s="12" t="s">
        <v>1243</v>
      </c>
      <c r="Z595" s="12" t="s">
        <v>1244</v>
      </c>
      <c r="AA595" s="12"/>
      <c r="AB595" s="12"/>
      <c r="AC595" s="15" t="s">
        <v>54</v>
      </c>
      <c r="AD595">
        <v>2</v>
      </c>
      <c r="AE595">
        <v>0</v>
      </c>
      <c r="AF595">
        <v>17</v>
      </c>
      <c r="AG595">
        <v>17</v>
      </c>
      <c r="AH595" t="s">
        <v>1573</v>
      </c>
      <c r="AI595">
        <v>8.5</v>
      </c>
    </row>
    <row r="596" spans="1:35">
      <c r="A596" t="str">
        <f t="shared" si="9"/>
        <v>154103400144106001</v>
      </c>
      <c r="B596" s="12" t="s">
        <v>1236</v>
      </c>
      <c r="C596" s="12" t="s">
        <v>74</v>
      </c>
      <c r="D596" s="12" t="s">
        <v>1295</v>
      </c>
      <c r="E596" s="12" t="s">
        <v>1040</v>
      </c>
      <c r="F596" s="12" t="s">
        <v>75</v>
      </c>
      <c r="G596" s="12" t="s">
        <v>1237</v>
      </c>
      <c r="H596" s="12" t="s">
        <v>282</v>
      </c>
      <c r="I596" s="12" t="s">
        <v>1238</v>
      </c>
      <c r="J596" s="12" t="s">
        <v>1296</v>
      </c>
      <c r="K596" s="12" t="s">
        <v>492</v>
      </c>
      <c r="L596" s="12" t="s">
        <v>426</v>
      </c>
      <c r="M596" s="12">
        <v>3</v>
      </c>
      <c r="N596" s="12" t="s">
        <v>1282</v>
      </c>
      <c r="O596" s="12" t="s">
        <v>275</v>
      </c>
      <c r="P596" s="12" t="s">
        <v>276</v>
      </c>
      <c r="Q596" s="12" t="s">
        <v>356</v>
      </c>
      <c r="R596" s="12" t="s">
        <v>278</v>
      </c>
      <c r="S596" s="12" t="s">
        <v>278</v>
      </c>
      <c r="T596" s="12" t="s">
        <v>279</v>
      </c>
      <c r="U596" s="12" t="s">
        <v>280</v>
      </c>
      <c r="V596" s="12" t="s">
        <v>1378</v>
      </c>
      <c r="W596" s="12" t="s">
        <v>1378</v>
      </c>
      <c r="X596" s="12" t="s">
        <v>1297</v>
      </c>
      <c r="Y596" s="12" t="s">
        <v>1243</v>
      </c>
      <c r="Z596" s="12" t="s">
        <v>1244</v>
      </c>
      <c r="AA596" s="12"/>
      <c r="AB596" s="12"/>
      <c r="AC596" s="15" t="s">
        <v>33</v>
      </c>
      <c r="AD596">
        <v>3</v>
      </c>
      <c r="AE596">
        <v>2</v>
      </c>
      <c r="AF596">
        <v>36</v>
      </c>
      <c r="AG596">
        <v>38</v>
      </c>
      <c r="AH596" t="s">
        <v>1575</v>
      </c>
      <c r="AI596">
        <v>12</v>
      </c>
    </row>
    <row r="597" spans="1:35">
      <c r="A597" t="str">
        <f t="shared" si="9"/>
        <v>154103400144107001</v>
      </c>
      <c r="B597" s="12" t="s">
        <v>1236</v>
      </c>
      <c r="C597" s="12" t="s">
        <v>74</v>
      </c>
      <c r="D597" s="12" t="s">
        <v>1298</v>
      </c>
      <c r="E597" s="12" t="s">
        <v>1040</v>
      </c>
      <c r="F597" s="12" t="s">
        <v>75</v>
      </c>
      <c r="G597" s="12" t="s">
        <v>1237</v>
      </c>
      <c r="H597" s="12" t="s">
        <v>282</v>
      </c>
      <c r="I597" s="12" t="s">
        <v>1238</v>
      </c>
      <c r="J597" s="12" t="s">
        <v>1299</v>
      </c>
      <c r="K597" s="12" t="s">
        <v>492</v>
      </c>
      <c r="L597" s="12" t="s">
        <v>426</v>
      </c>
      <c r="M597" s="12">
        <v>3</v>
      </c>
      <c r="N597" s="12" t="s">
        <v>1282</v>
      </c>
      <c r="O597" s="12" t="s">
        <v>275</v>
      </c>
      <c r="P597" s="12" t="s">
        <v>276</v>
      </c>
      <c r="Q597" s="12" t="s">
        <v>356</v>
      </c>
      <c r="R597" s="12" t="s">
        <v>278</v>
      </c>
      <c r="S597" s="12" t="s">
        <v>278</v>
      </c>
      <c r="T597" s="12" t="s">
        <v>279</v>
      </c>
      <c r="U597" s="12" t="s">
        <v>280</v>
      </c>
      <c r="V597" s="12" t="s">
        <v>1408</v>
      </c>
      <c r="W597" s="12" t="s">
        <v>1408</v>
      </c>
      <c r="X597" s="12" t="s">
        <v>1300</v>
      </c>
      <c r="Y597" s="12" t="s">
        <v>1243</v>
      </c>
      <c r="Z597" s="12" t="s">
        <v>1244</v>
      </c>
      <c r="AA597" s="12"/>
      <c r="AB597" s="12"/>
      <c r="AC597" s="15" t="s">
        <v>57</v>
      </c>
      <c r="AD597">
        <v>3</v>
      </c>
      <c r="AE597">
        <v>0</v>
      </c>
      <c r="AF597">
        <v>26</v>
      </c>
      <c r="AG597">
        <v>26</v>
      </c>
      <c r="AH597" t="s">
        <v>1573</v>
      </c>
      <c r="AI597">
        <v>8.6666666666666661</v>
      </c>
    </row>
    <row r="598" spans="1:35">
      <c r="A598" t="str">
        <f t="shared" si="9"/>
        <v>154103400144108001</v>
      </c>
      <c r="B598" s="12" t="s">
        <v>1236</v>
      </c>
      <c r="C598" s="12" t="s">
        <v>74</v>
      </c>
      <c r="D598" s="12" t="s">
        <v>1301</v>
      </c>
      <c r="E598" s="12" t="s">
        <v>1040</v>
      </c>
      <c r="F598" s="12" t="s">
        <v>75</v>
      </c>
      <c r="G598" s="12" t="s">
        <v>1237</v>
      </c>
      <c r="H598" s="12" t="s">
        <v>282</v>
      </c>
      <c r="I598" s="12" t="s">
        <v>1238</v>
      </c>
      <c r="J598" s="12" t="s">
        <v>1302</v>
      </c>
      <c r="K598" s="12" t="s">
        <v>492</v>
      </c>
      <c r="L598" s="12" t="s">
        <v>426</v>
      </c>
      <c r="M598" s="12">
        <v>3</v>
      </c>
      <c r="N598" s="12" t="s">
        <v>1282</v>
      </c>
      <c r="O598" s="12" t="s">
        <v>275</v>
      </c>
      <c r="P598" s="12" t="s">
        <v>276</v>
      </c>
      <c r="Q598" s="12" t="s">
        <v>356</v>
      </c>
      <c r="R598" s="12" t="s">
        <v>278</v>
      </c>
      <c r="S598" s="12" t="s">
        <v>278</v>
      </c>
      <c r="T598" s="12" t="s">
        <v>279</v>
      </c>
      <c r="U598" s="12" t="s">
        <v>280</v>
      </c>
      <c r="V598" s="12" t="s">
        <v>1407</v>
      </c>
      <c r="W598" s="12" t="s">
        <v>1407</v>
      </c>
      <c r="X598" s="12" t="s">
        <v>1303</v>
      </c>
      <c r="Y598" s="12" t="s">
        <v>1243</v>
      </c>
      <c r="Z598" s="12" t="s">
        <v>1244</v>
      </c>
      <c r="AA598" s="12"/>
      <c r="AB598" s="12"/>
      <c r="AC598" s="15" t="s">
        <v>58</v>
      </c>
      <c r="AD598">
        <v>3</v>
      </c>
      <c r="AE598">
        <v>1</v>
      </c>
      <c r="AF598">
        <v>47</v>
      </c>
      <c r="AG598">
        <v>48</v>
      </c>
      <c r="AH598" t="s">
        <v>1564</v>
      </c>
      <c r="AI598">
        <v>15.666666666666666</v>
      </c>
    </row>
    <row r="599" spans="1:35">
      <c r="A599" t="str">
        <f t="shared" si="9"/>
        <v>154103400145109001</v>
      </c>
      <c r="B599" s="12" t="s">
        <v>1236</v>
      </c>
      <c r="C599" s="12" t="s">
        <v>74</v>
      </c>
      <c r="D599" s="12" t="s">
        <v>1304</v>
      </c>
      <c r="E599" s="12" t="s">
        <v>1040</v>
      </c>
      <c r="F599" s="12" t="s">
        <v>75</v>
      </c>
      <c r="G599" s="12" t="s">
        <v>1245</v>
      </c>
      <c r="H599" s="12" t="s">
        <v>282</v>
      </c>
      <c r="I599" s="12" t="s">
        <v>1238</v>
      </c>
      <c r="J599" s="12" t="s">
        <v>1305</v>
      </c>
      <c r="K599" s="12" t="s">
        <v>492</v>
      </c>
      <c r="L599" s="12" t="s">
        <v>426</v>
      </c>
      <c r="M599" s="12">
        <v>1</v>
      </c>
      <c r="N599" s="12" t="s">
        <v>1247</v>
      </c>
      <c r="O599" s="12" t="s">
        <v>275</v>
      </c>
      <c r="P599" s="12" t="s">
        <v>276</v>
      </c>
      <c r="Q599" s="12" t="s">
        <v>356</v>
      </c>
      <c r="R599" s="12" t="s">
        <v>278</v>
      </c>
      <c r="S599" s="12" t="s">
        <v>278</v>
      </c>
      <c r="T599" s="12" t="s">
        <v>279</v>
      </c>
      <c r="U599" s="12" t="s">
        <v>280</v>
      </c>
      <c r="V599" s="12" t="s">
        <v>1383</v>
      </c>
      <c r="W599" s="12" t="s">
        <v>1383</v>
      </c>
      <c r="X599" s="12" t="s">
        <v>1263</v>
      </c>
      <c r="Y599" s="12" t="s">
        <v>1243</v>
      </c>
      <c r="Z599" s="12" t="s">
        <v>1244</v>
      </c>
      <c r="AA599" s="12"/>
      <c r="AB599" s="12"/>
      <c r="AC599" s="15" t="s">
        <v>29</v>
      </c>
      <c r="AD599">
        <v>1</v>
      </c>
      <c r="AE599">
        <v>1</v>
      </c>
      <c r="AF599">
        <v>28</v>
      </c>
      <c r="AG599">
        <v>29</v>
      </c>
      <c r="AH599" t="s">
        <v>1578</v>
      </c>
      <c r="AI599">
        <v>28</v>
      </c>
    </row>
    <row r="600" spans="1:35">
      <c r="A600" t="str">
        <f t="shared" si="9"/>
        <v>154103400144110001</v>
      </c>
      <c r="B600" s="12" t="s">
        <v>1236</v>
      </c>
      <c r="C600" s="12" t="s">
        <v>74</v>
      </c>
      <c r="D600" s="12" t="s">
        <v>1306</v>
      </c>
      <c r="E600" s="12" t="s">
        <v>1040</v>
      </c>
      <c r="F600" s="12" t="s">
        <v>75</v>
      </c>
      <c r="G600" s="12" t="s">
        <v>1237</v>
      </c>
      <c r="H600" s="12" t="s">
        <v>282</v>
      </c>
      <c r="I600" s="12" t="s">
        <v>1238</v>
      </c>
      <c r="J600" s="12" t="s">
        <v>1307</v>
      </c>
      <c r="K600" s="12" t="s">
        <v>492</v>
      </c>
      <c r="L600" s="12" t="s">
        <v>426</v>
      </c>
      <c r="M600" s="12">
        <v>1</v>
      </c>
      <c r="N600" s="12" t="s">
        <v>1282</v>
      </c>
      <c r="O600" s="12" t="s">
        <v>275</v>
      </c>
      <c r="P600" s="12" t="s">
        <v>276</v>
      </c>
      <c r="Q600" s="12" t="s">
        <v>356</v>
      </c>
      <c r="R600" s="12" t="s">
        <v>278</v>
      </c>
      <c r="S600" s="12" t="s">
        <v>278</v>
      </c>
      <c r="T600" s="12" t="s">
        <v>279</v>
      </c>
      <c r="U600" s="12" t="s">
        <v>280</v>
      </c>
      <c r="V600" s="12" t="s">
        <v>1383</v>
      </c>
      <c r="W600" s="12" t="s">
        <v>1383</v>
      </c>
      <c r="X600" s="12" t="s">
        <v>1263</v>
      </c>
      <c r="Y600" s="12" t="s">
        <v>1243</v>
      </c>
      <c r="Z600" s="12" t="s">
        <v>1244</v>
      </c>
      <c r="AA600" s="12"/>
      <c r="AB600" s="12"/>
      <c r="AC600" s="15" t="s">
        <v>29</v>
      </c>
      <c r="AD600">
        <v>1</v>
      </c>
      <c r="AE600">
        <v>0</v>
      </c>
      <c r="AF600">
        <v>10</v>
      </c>
      <c r="AG600">
        <v>10</v>
      </c>
      <c r="AH600" t="s">
        <v>1568</v>
      </c>
      <c r="AI600">
        <v>10</v>
      </c>
    </row>
    <row r="601" spans="1:35">
      <c r="A601" t="str">
        <f t="shared" si="9"/>
        <v>154103400144111001</v>
      </c>
      <c r="B601" s="12" t="s">
        <v>1236</v>
      </c>
      <c r="C601" s="12" t="s">
        <v>74</v>
      </c>
      <c r="D601" s="12" t="s">
        <v>1308</v>
      </c>
      <c r="E601" s="12" t="s">
        <v>1040</v>
      </c>
      <c r="F601" s="12" t="s">
        <v>75</v>
      </c>
      <c r="G601" s="12" t="s">
        <v>1237</v>
      </c>
      <c r="H601" s="12" t="s">
        <v>282</v>
      </c>
      <c r="I601" s="12" t="s">
        <v>1238</v>
      </c>
      <c r="J601" s="12" t="s">
        <v>1309</v>
      </c>
      <c r="K601" s="12" t="s">
        <v>492</v>
      </c>
      <c r="L601" s="12" t="s">
        <v>426</v>
      </c>
      <c r="M601" s="12">
        <v>1</v>
      </c>
      <c r="N601" s="12" t="s">
        <v>1282</v>
      </c>
      <c r="O601" s="12" t="s">
        <v>275</v>
      </c>
      <c r="P601" s="12" t="s">
        <v>276</v>
      </c>
      <c r="Q601" s="12" t="s">
        <v>356</v>
      </c>
      <c r="R601" s="12" t="s">
        <v>278</v>
      </c>
      <c r="S601" s="12" t="s">
        <v>278</v>
      </c>
      <c r="T601" s="12" t="s">
        <v>279</v>
      </c>
      <c r="U601" s="12" t="s">
        <v>280</v>
      </c>
      <c r="V601" s="12" t="s">
        <v>1409</v>
      </c>
      <c r="W601" s="12" t="s">
        <v>1409</v>
      </c>
      <c r="X601" s="12" t="s">
        <v>1263</v>
      </c>
      <c r="Y601" s="12" t="s">
        <v>1243</v>
      </c>
      <c r="Z601" s="12" t="s">
        <v>1244</v>
      </c>
      <c r="AA601" s="12"/>
      <c r="AB601" s="12"/>
      <c r="AC601" s="15" t="s">
        <v>59</v>
      </c>
      <c r="AD601">
        <v>1</v>
      </c>
      <c r="AE601">
        <v>0</v>
      </c>
      <c r="AF601">
        <v>10</v>
      </c>
      <c r="AG601">
        <v>10</v>
      </c>
      <c r="AH601" t="s">
        <v>1568</v>
      </c>
      <c r="AI601">
        <v>10</v>
      </c>
    </row>
    <row r="602" spans="1:35">
      <c r="A602" t="str">
        <f t="shared" si="9"/>
        <v>154103400144112001</v>
      </c>
      <c r="B602" s="12" t="s">
        <v>1236</v>
      </c>
      <c r="C602" s="12" t="s">
        <v>74</v>
      </c>
      <c r="D602" s="12" t="s">
        <v>1310</v>
      </c>
      <c r="E602" s="12" t="s">
        <v>1040</v>
      </c>
      <c r="F602" s="12" t="s">
        <v>75</v>
      </c>
      <c r="G602" s="12" t="s">
        <v>1237</v>
      </c>
      <c r="H602" s="12" t="s">
        <v>282</v>
      </c>
      <c r="I602" s="12" t="s">
        <v>1238</v>
      </c>
      <c r="J602" s="12" t="s">
        <v>1311</v>
      </c>
      <c r="K602" s="12" t="s">
        <v>492</v>
      </c>
      <c r="L602" s="12" t="s">
        <v>426</v>
      </c>
      <c r="M602" s="12">
        <v>1</v>
      </c>
      <c r="N602" s="12" t="s">
        <v>1282</v>
      </c>
      <c r="O602" s="12" t="s">
        <v>275</v>
      </c>
      <c r="P602" s="12" t="s">
        <v>276</v>
      </c>
      <c r="Q602" s="12" t="s">
        <v>356</v>
      </c>
      <c r="R602" s="12" t="s">
        <v>299</v>
      </c>
      <c r="S602" s="12" t="s">
        <v>1548</v>
      </c>
      <c r="T602" s="12" t="s">
        <v>279</v>
      </c>
      <c r="U602" s="12" t="s">
        <v>280</v>
      </c>
      <c r="V602" s="12" t="s">
        <v>1406</v>
      </c>
      <c r="W602" s="12" t="s">
        <v>1406</v>
      </c>
      <c r="X602" s="12" t="s">
        <v>1283</v>
      </c>
      <c r="Y602" s="12" t="s">
        <v>1243</v>
      </c>
      <c r="Z602" s="12" t="s">
        <v>1244</v>
      </c>
      <c r="AA602" s="12"/>
      <c r="AB602" s="12"/>
      <c r="AC602" s="15" t="s">
        <v>60</v>
      </c>
      <c r="AD602">
        <v>1</v>
      </c>
      <c r="AE602">
        <v>0</v>
      </c>
      <c r="AF602">
        <v>3</v>
      </c>
      <c r="AG602">
        <v>3</v>
      </c>
      <c r="AH602" t="s">
        <v>280</v>
      </c>
      <c r="AI602">
        <v>3</v>
      </c>
    </row>
    <row r="603" spans="1:35">
      <c r="A603" t="str">
        <f t="shared" si="9"/>
        <v>154103400145113001</v>
      </c>
      <c r="B603" s="12" t="s">
        <v>1236</v>
      </c>
      <c r="C603" s="12" t="s">
        <v>74</v>
      </c>
      <c r="D603" s="12" t="s">
        <v>153</v>
      </c>
      <c r="E603" s="12" t="s">
        <v>1040</v>
      </c>
      <c r="F603" s="12" t="s">
        <v>75</v>
      </c>
      <c r="G603" s="12" t="s">
        <v>1245</v>
      </c>
      <c r="H603" s="12" t="s">
        <v>282</v>
      </c>
      <c r="I603" s="12" t="s">
        <v>1238</v>
      </c>
      <c r="J603" s="12" t="s">
        <v>1312</v>
      </c>
      <c r="K603" s="12" t="s">
        <v>492</v>
      </c>
      <c r="L603" s="12" t="s">
        <v>426</v>
      </c>
      <c r="M603" s="12">
        <v>2</v>
      </c>
      <c r="N603" s="12" t="s">
        <v>1247</v>
      </c>
      <c r="O603" s="12" t="s">
        <v>275</v>
      </c>
      <c r="P603" s="12" t="s">
        <v>276</v>
      </c>
      <c r="Q603" s="12" t="s">
        <v>356</v>
      </c>
      <c r="R603" s="12" t="s">
        <v>278</v>
      </c>
      <c r="S603" s="12" t="s">
        <v>278</v>
      </c>
      <c r="T603" s="12" t="s">
        <v>279</v>
      </c>
      <c r="U603" s="12" t="s">
        <v>280</v>
      </c>
      <c r="V603" s="12" t="s">
        <v>1406</v>
      </c>
      <c r="W603" s="12" t="s">
        <v>1406</v>
      </c>
      <c r="X603" s="12" t="s">
        <v>1313</v>
      </c>
      <c r="Y603" s="12" t="s">
        <v>1243</v>
      </c>
      <c r="Z603" s="12" t="s">
        <v>1244</v>
      </c>
      <c r="AA603" s="12"/>
      <c r="AB603" s="12"/>
      <c r="AC603" s="15" t="s">
        <v>60</v>
      </c>
      <c r="AD603">
        <v>2</v>
      </c>
      <c r="AE603">
        <v>2</v>
      </c>
      <c r="AF603">
        <v>53</v>
      </c>
      <c r="AG603">
        <v>55</v>
      </c>
      <c r="AH603" t="s">
        <v>1600</v>
      </c>
      <c r="AI603">
        <v>26.5</v>
      </c>
    </row>
    <row r="604" spans="1:35">
      <c r="A604" t="str">
        <f t="shared" si="9"/>
        <v>154103400144114001</v>
      </c>
      <c r="B604" s="12" t="s">
        <v>1236</v>
      </c>
      <c r="C604" s="12" t="s">
        <v>74</v>
      </c>
      <c r="D604" s="12" t="s">
        <v>1314</v>
      </c>
      <c r="E604" s="12" t="s">
        <v>1040</v>
      </c>
      <c r="F604" s="12" t="s">
        <v>75</v>
      </c>
      <c r="G604" s="12" t="s">
        <v>1237</v>
      </c>
      <c r="H604" s="12" t="s">
        <v>282</v>
      </c>
      <c r="I604" s="12" t="s">
        <v>1238</v>
      </c>
      <c r="J604" s="12" t="s">
        <v>1315</v>
      </c>
      <c r="K604" s="12" t="s">
        <v>492</v>
      </c>
      <c r="L604" s="12" t="s">
        <v>426</v>
      </c>
      <c r="M604" s="12">
        <v>2</v>
      </c>
      <c r="N604" s="12" t="s">
        <v>1282</v>
      </c>
      <c r="O604" s="12" t="s">
        <v>275</v>
      </c>
      <c r="P604" s="12" t="s">
        <v>276</v>
      </c>
      <c r="Q604" s="12" t="s">
        <v>356</v>
      </c>
      <c r="R604" s="12" t="s">
        <v>278</v>
      </c>
      <c r="S604" s="12" t="s">
        <v>278</v>
      </c>
      <c r="T604" s="12" t="s">
        <v>279</v>
      </c>
      <c r="U604" s="12" t="s">
        <v>280</v>
      </c>
      <c r="V604" s="12" t="s">
        <v>1355</v>
      </c>
      <c r="W604" s="12" t="s">
        <v>1355</v>
      </c>
      <c r="X604" s="12" t="s">
        <v>1316</v>
      </c>
      <c r="Y604" s="12" t="s">
        <v>1243</v>
      </c>
      <c r="Z604" s="12" t="s">
        <v>1244</v>
      </c>
      <c r="AA604" s="12"/>
      <c r="AB604" s="12"/>
      <c r="AC604" s="15" t="s">
        <v>61</v>
      </c>
      <c r="AD604">
        <v>2</v>
      </c>
      <c r="AE604">
        <v>6</v>
      </c>
      <c r="AF604">
        <v>40</v>
      </c>
      <c r="AG604">
        <v>46</v>
      </c>
      <c r="AH604" t="s">
        <v>1580</v>
      </c>
      <c r="AI604">
        <v>20</v>
      </c>
    </row>
    <row r="605" spans="1:35">
      <c r="A605" t="str">
        <f t="shared" si="9"/>
        <v>155103400140804001</v>
      </c>
      <c r="B605" s="12" t="s">
        <v>1317</v>
      </c>
      <c r="C605" s="12" t="s">
        <v>79</v>
      </c>
      <c r="D605" s="12" t="s">
        <v>79</v>
      </c>
      <c r="E605" s="12" t="s">
        <v>1040</v>
      </c>
      <c r="F605" s="12" t="s">
        <v>1319</v>
      </c>
      <c r="G605" s="12" t="s">
        <v>1318</v>
      </c>
      <c r="H605" s="12" t="s">
        <v>282</v>
      </c>
      <c r="I605" s="12" t="s">
        <v>1320</v>
      </c>
      <c r="J605" s="12" t="s">
        <v>1321</v>
      </c>
      <c r="K605" s="12" t="s">
        <v>349</v>
      </c>
      <c r="L605" s="12" t="s">
        <v>354</v>
      </c>
      <c r="M605" s="12">
        <v>1</v>
      </c>
      <c r="N605" s="12" t="s">
        <v>1322</v>
      </c>
      <c r="O605" s="12" t="s">
        <v>342</v>
      </c>
      <c r="P605" s="12" t="s">
        <v>329</v>
      </c>
      <c r="Q605" s="12" t="s">
        <v>356</v>
      </c>
      <c r="R605" s="12" t="s">
        <v>278</v>
      </c>
      <c r="S605" s="12" t="s">
        <v>278</v>
      </c>
      <c r="T605" s="12" t="s">
        <v>279</v>
      </c>
      <c r="U605" s="12" t="s">
        <v>357</v>
      </c>
      <c r="V605" s="12" t="s">
        <v>1402</v>
      </c>
      <c r="W605" s="12" t="s">
        <v>1402</v>
      </c>
      <c r="X605" s="12" t="s">
        <v>1323</v>
      </c>
      <c r="Y605" s="12" t="s">
        <v>1324</v>
      </c>
      <c r="Z605" s="12" t="s">
        <v>1325</v>
      </c>
      <c r="AA605" s="12" t="s">
        <v>1326</v>
      </c>
      <c r="AB605" s="12"/>
      <c r="AC605" s="15" t="s">
        <v>7</v>
      </c>
      <c r="AD605">
        <v>1</v>
      </c>
      <c r="AE605">
        <v>166</v>
      </c>
      <c r="AF605">
        <v>211</v>
      </c>
      <c r="AG605">
        <v>377</v>
      </c>
      <c r="AH605" t="s">
        <v>1761</v>
      </c>
      <c r="AI605">
        <v>211</v>
      </c>
    </row>
    <row r="606" spans="1:35">
      <c r="A606" t="str">
        <f t="shared" si="9"/>
        <v>155103400141804001</v>
      </c>
      <c r="B606" s="12" t="s">
        <v>1317</v>
      </c>
      <c r="C606" s="12" t="s">
        <v>79</v>
      </c>
      <c r="D606" s="12" t="s">
        <v>79</v>
      </c>
      <c r="E606" s="12" t="s">
        <v>1040</v>
      </c>
      <c r="F606" s="12" t="s">
        <v>1328</v>
      </c>
      <c r="G606" s="12" t="s">
        <v>1327</v>
      </c>
      <c r="H606" s="12" t="s">
        <v>282</v>
      </c>
      <c r="I606" s="12" t="s">
        <v>1329</v>
      </c>
      <c r="J606" s="12" t="s">
        <v>1330</v>
      </c>
      <c r="K606" s="12" t="s">
        <v>349</v>
      </c>
      <c r="L606" s="12" t="s">
        <v>354</v>
      </c>
      <c r="M606" s="12">
        <v>2</v>
      </c>
      <c r="N606" s="12" t="s">
        <v>1331</v>
      </c>
      <c r="O606" s="12" t="s">
        <v>342</v>
      </c>
      <c r="P606" s="12" t="s">
        <v>329</v>
      </c>
      <c r="Q606" s="12" t="s">
        <v>356</v>
      </c>
      <c r="R606" s="12" t="s">
        <v>278</v>
      </c>
      <c r="S606" s="12" t="s">
        <v>278</v>
      </c>
      <c r="T606" s="12" t="s">
        <v>279</v>
      </c>
      <c r="U606" s="12" t="s">
        <v>357</v>
      </c>
      <c r="V606" s="12" t="s">
        <v>1402</v>
      </c>
      <c r="W606" s="12" t="s">
        <v>1402</v>
      </c>
      <c r="X606" s="12" t="s">
        <v>1332</v>
      </c>
      <c r="Y606" s="12" t="s">
        <v>1324</v>
      </c>
      <c r="Z606" s="12" t="s">
        <v>1325</v>
      </c>
      <c r="AA606" s="12" t="s">
        <v>1326</v>
      </c>
      <c r="AB606" s="12"/>
      <c r="AC606" s="15" t="s">
        <v>7</v>
      </c>
      <c r="AD606">
        <v>2</v>
      </c>
      <c r="AE606">
        <v>60</v>
      </c>
      <c r="AF606">
        <v>46</v>
      </c>
      <c r="AG606">
        <v>106</v>
      </c>
      <c r="AH606" t="s">
        <v>1579</v>
      </c>
      <c r="AI606">
        <v>23</v>
      </c>
    </row>
    <row r="607" spans="1:35">
      <c r="A607" t="str">
        <f t="shared" si="9"/>
        <v>155103400142804001</v>
      </c>
      <c r="B607" s="12" t="s">
        <v>1317</v>
      </c>
      <c r="C607" s="12" t="s">
        <v>79</v>
      </c>
      <c r="D607" s="12" t="s">
        <v>79</v>
      </c>
      <c r="E607" s="12" t="s">
        <v>1040</v>
      </c>
      <c r="F607" s="12" t="s">
        <v>1334</v>
      </c>
      <c r="G607" s="12" t="s">
        <v>1333</v>
      </c>
      <c r="H607" s="12" t="s">
        <v>282</v>
      </c>
      <c r="I607" s="12" t="s">
        <v>1335</v>
      </c>
      <c r="J607" s="12" t="s">
        <v>1336</v>
      </c>
      <c r="K607" s="12" t="s">
        <v>349</v>
      </c>
      <c r="L607" s="12" t="s">
        <v>354</v>
      </c>
      <c r="M607" s="12">
        <v>1</v>
      </c>
      <c r="N607" s="12" t="s">
        <v>325</v>
      </c>
      <c r="O607" s="12" t="s">
        <v>342</v>
      </c>
      <c r="P607" s="12" t="s">
        <v>329</v>
      </c>
      <c r="Q607" s="12" t="s">
        <v>356</v>
      </c>
      <c r="R607" s="12" t="s">
        <v>278</v>
      </c>
      <c r="S607" s="12" t="s">
        <v>278</v>
      </c>
      <c r="T607" s="12" t="s">
        <v>279</v>
      </c>
      <c r="U607" s="12" t="s">
        <v>357</v>
      </c>
      <c r="V607" s="12" t="s">
        <v>1402</v>
      </c>
      <c r="W607" s="12" t="s">
        <v>1402</v>
      </c>
      <c r="X607" s="12" t="s">
        <v>1337</v>
      </c>
      <c r="Y607" s="12" t="s">
        <v>1324</v>
      </c>
      <c r="Z607" s="12" t="s">
        <v>1325</v>
      </c>
      <c r="AA607" s="12" t="s">
        <v>1326</v>
      </c>
      <c r="AB607" s="12"/>
      <c r="AC607" s="15" t="s">
        <v>7</v>
      </c>
      <c r="AD607">
        <v>1</v>
      </c>
      <c r="AE607">
        <v>53</v>
      </c>
      <c r="AF607">
        <v>97</v>
      </c>
      <c r="AG607">
        <v>150</v>
      </c>
      <c r="AH607" t="s">
        <v>1634</v>
      </c>
      <c r="AI607">
        <v>97</v>
      </c>
    </row>
    <row r="608" spans="1:35">
      <c r="A608" t="str">
        <f t="shared" si="9"/>
        <v>187103400110103001</v>
      </c>
      <c r="B608" s="12" t="s">
        <v>1338</v>
      </c>
      <c r="C608" s="12" t="s">
        <v>1339</v>
      </c>
      <c r="D608" s="12" t="s">
        <v>1339</v>
      </c>
      <c r="E608" s="12" t="s">
        <v>1040</v>
      </c>
      <c r="F608" s="12" t="s">
        <v>1340</v>
      </c>
      <c r="G608" s="12" t="s">
        <v>350</v>
      </c>
      <c r="H608" s="12" t="s">
        <v>282</v>
      </c>
      <c r="I608" s="12" t="s">
        <v>1341</v>
      </c>
      <c r="J608" s="12" t="s">
        <v>1091</v>
      </c>
      <c r="K608" s="12" t="s">
        <v>349</v>
      </c>
      <c r="L608" s="12" t="s">
        <v>354</v>
      </c>
      <c r="M608" s="12">
        <v>2</v>
      </c>
      <c r="N608" s="12" t="s">
        <v>1342</v>
      </c>
      <c r="O608" s="12" t="s">
        <v>381</v>
      </c>
      <c r="P608" s="12" t="s">
        <v>329</v>
      </c>
      <c r="Q608" s="12" t="s">
        <v>397</v>
      </c>
      <c r="R608" s="12" t="s">
        <v>278</v>
      </c>
      <c r="S608" s="12" t="s">
        <v>278</v>
      </c>
      <c r="T608" s="12" t="s">
        <v>279</v>
      </c>
      <c r="U608" s="12" t="s">
        <v>357</v>
      </c>
      <c r="V608" s="12" t="s">
        <v>1549</v>
      </c>
      <c r="W608" s="12" t="s">
        <v>1549</v>
      </c>
      <c r="X608" s="12"/>
      <c r="Y608" s="12" t="s">
        <v>1343</v>
      </c>
      <c r="Z608" s="12" t="s">
        <v>1344</v>
      </c>
      <c r="AA608" s="12" t="s">
        <v>1345</v>
      </c>
      <c r="AB608" s="12"/>
      <c r="AC608" s="15" t="s">
        <v>7</v>
      </c>
      <c r="AD608">
        <v>2</v>
      </c>
      <c r="AE608">
        <v>0</v>
      </c>
      <c r="AF608">
        <v>220</v>
      </c>
      <c r="AG608">
        <v>220</v>
      </c>
      <c r="AH608" t="s">
        <v>1762</v>
      </c>
      <c r="AI608">
        <v>110</v>
      </c>
    </row>
    <row r="609" spans="1:35">
      <c r="A609" t="str">
        <f t="shared" si="9"/>
        <v>187103400110103002</v>
      </c>
      <c r="B609" s="12" t="s">
        <v>1338</v>
      </c>
      <c r="C609" s="12" t="s">
        <v>1339</v>
      </c>
      <c r="D609" s="12" t="s">
        <v>1339</v>
      </c>
      <c r="E609" s="12" t="s">
        <v>1040</v>
      </c>
      <c r="F609" s="12" t="s">
        <v>1346</v>
      </c>
      <c r="G609" s="12" t="s">
        <v>350</v>
      </c>
      <c r="H609" s="12" t="s">
        <v>282</v>
      </c>
      <c r="I609" s="12" t="s">
        <v>1347</v>
      </c>
      <c r="J609" s="12" t="s">
        <v>1098</v>
      </c>
      <c r="K609" s="12" t="s">
        <v>349</v>
      </c>
      <c r="L609" s="12" t="s">
        <v>354</v>
      </c>
      <c r="M609" s="12">
        <v>1</v>
      </c>
      <c r="N609" s="12" t="s">
        <v>1348</v>
      </c>
      <c r="O609" s="12" t="s">
        <v>381</v>
      </c>
      <c r="P609" s="12" t="s">
        <v>329</v>
      </c>
      <c r="Q609" s="12" t="s">
        <v>397</v>
      </c>
      <c r="R609" s="12" t="s">
        <v>278</v>
      </c>
      <c r="S609" s="12" t="s">
        <v>278</v>
      </c>
      <c r="T609" s="12" t="s">
        <v>279</v>
      </c>
      <c r="U609" s="12" t="s">
        <v>357</v>
      </c>
      <c r="V609" s="12" t="s">
        <v>1549</v>
      </c>
      <c r="W609" s="12" t="s">
        <v>1549</v>
      </c>
      <c r="X609" s="12"/>
      <c r="Y609" s="12" t="s">
        <v>1343</v>
      </c>
      <c r="Z609" s="12" t="s">
        <v>1344</v>
      </c>
      <c r="AA609" s="12" t="s">
        <v>1345</v>
      </c>
      <c r="AB609" s="12"/>
      <c r="AC609" s="15" t="s">
        <v>7</v>
      </c>
      <c r="AD609">
        <v>1</v>
      </c>
      <c r="AE609">
        <v>0</v>
      </c>
      <c r="AF609">
        <v>101</v>
      </c>
      <c r="AG609">
        <v>101</v>
      </c>
      <c r="AH609" t="s">
        <v>1631</v>
      </c>
      <c r="AI609">
        <v>101</v>
      </c>
    </row>
  </sheetData>
  <phoneticPr fontId="4" type="noConversion"/>
  <pageMargins left="0.7" right="0.7" top="0.75" bottom="0.75" header="0.3" footer="0.3"/>
  <pageSetup paperSize="0" orientation="portrait" horizontalDpi="203" verticalDpi="203"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26"/>
  <sheetViews>
    <sheetView tabSelected="1" workbookViewId="0">
      <selection activeCell="D3" sqref="D3"/>
    </sheetView>
  </sheetViews>
  <sheetFormatPr defaultRowHeight="16.5"/>
  <cols>
    <col min="1" max="1" width="15.5" style="10" customWidth="1"/>
    <col min="2" max="2" width="12.75" style="10" customWidth="1"/>
    <col min="3" max="3" width="12.75" customWidth="1"/>
    <col min="4" max="7" width="17.625" customWidth="1"/>
    <col min="8" max="8" width="12.75" style="9" customWidth="1"/>
    <col min="11" max="11" width="15.375" customWidth="1"/>
  </cols>
  <sheetData>
    <row r="1" spans="1:8">
      <c r="A1" s="8" t="s">
        <v>83</v>
      </c>
      <c r="B1" s="9">
        <f>SUM('2022河北总表'!AG:AG)</f>
        <v>62060</v>
      </c>
    </row>
    <row r="2" spans="1:8">
      <c r="A2" s="9" t="s">
        <v>1394</v>
      </c>
      <c r="B2" s="9" t="str">
        <f>ROUND(E18/C18,2)&amp;":"&amp;1</f>
        <v>59.03:1</v>
      </c>
      <c r="C2" s="13"/>
      <c r="D2" s="14"/>
    </row>
    <row r="3" spans="1:8">
      <c r="A3" s="8" t="s">
        <v>84</v>
      </c>
      <c r="B3" s="9">
        <f>COUNTIF('2022河北总表'!AG:AG,"0")</f>
        <v>4</v>
      </c>
    </row>
    <row r="5" spans="1:8">
      <c r="A5" s="1" t="s">
        <v>1626</v>
      </c>
      <c r="B5" s="4" t="s">
        <v>1559</v>
      </c>
      <c r="C5" s="1" t="s">
        <v>81</v>
      </c>
      <c r="D5" s="1" t="s">
        <v>1560</v>
      </c>
      <c r="E5" s="1" t="s">
        <v>1561</v>
      </c>
      <c r="F5" s="4" t="s">
        <v>1556</v>
      </c>
      <c r="G5" s="1" t="s">
        <v>82</v>
      </c>
      <c r="H5" s="5" t="s">
        <v>80</v>
      </c>
    </row>
    <row r="6" spans="1:8">
      <c r="A6" s="1" t="s">
        <v>7</v>
      </c>
      <c r="B6" s="4">
        <v>76</v>
      </c>
      <c r="C6" s="1">
        <v>130</v>
      </c>
      <c r="D6" s="4">
        <f>SUMIF('2022河北总表'!AC:AC,"*石家庄市*",'2022河北总表'!AE:AE)</f>
        <v>666</v>
      </c>
      <c r="E6" s="4">
        <f>SUMIF('2022河北总表'!AC:AC,"*石家庄市*",'2022河北总表'!AF:AF)</f>
        <v>9680</v>
      </c>
      <c r="F6" s="4">
        <f>SUMIF('2022河北总表'!AC:AC,"*石家庄市*",'2022河北总表'!AG:AG)</f>
        <v>10346</v>
      </c>
      <c r="G6" s="1">
        <f>COUNTIFS('2022河北总表'!AC:AC,"*石家庄*",'2022河北总表'!AF:AF,"0")</f>
        <v>0</v>
      </c>
      <c r="H6" s="4" t="str">
        <f>ROUND(E6/C6,2)&amp;":"&amp;1</f>
        <v>74.46:1</v>
      </c>
    </row>
    <row r="7" spans="1:8">
      <c r="A7" s="1" t="s">
        <v>58</v>
      </c>
      <c r="B7" s="4">
        <v>73</v>
      </c>
      <c r="C7" s="1">
        <v>125</v>
      </c>
      <c r="D7" s="4">
        <f>SUMIF('2022河北总表'!AC:AC,"*保定*",'2022河北总表'!AE:AE)</f>
        <v>86</v>
      </c>
      <c r="E7" s="4">
        <f>SUMIF('2022河北总表'!AC:AC,"*保定*",'2022河北总表'!AF:AF)</f>
        <v>8570</v>
      </c>
      <c r="F7" s="4">
        <f>SUMIF('2022河北总表'!AC:AC,"*保定*",'2022河北总表'!AG:AG)</f>
        <v>8656</v>
      </c>
      <c r="G7" s="1">
        <f>COUNTIFS('2022河北总表'!AC:AC,"*保定*",'2022河北总表'!AF:AF,"0")</f>
        <v>0</v>
      </c>
      <c r="H7" s="4" t="str">
        <f>ROUND(E7/C7,2)&amp;":"&amp;1</f>
        <v>68.56:1</v>
      </c>
    </row>
    <row r="8" spans="1:8">
      <c r="A8" s="1" t="s">
        <v>33</v>
      </c>
      <c r="B8" s="4">
        <v>80</v>
      </c>
      <c r="C8" s="1">
        <v>131</v>
      </c>
      <c r="D8" s="4">
        <f>SUMIF('2022河北总表'!AC:AC,"*唐山*",'2022河北总表'!AE:AE)</f>
        <v>252</v>
      </c>
      <c r="E8" s="4">
        <f>SUMIF('2022河北总表'!AC:AC,"*唐山*",'2022河北总表'!AF:AF)</f>
        <v>6000</v>
      </c>
      <c r="F8" s="4">
        <f>SUMIF('2022河北总表'!AC:AC,"*唐山*",'2022河北总表'!AG:AG)</f>
        <v>6252</v>
      </c>
      <c r="G8" s="1">
        <f>COUNTIFS('2022河北总表'!AC:AC,"*唐山*",'2022河北总表'!AF:AF,"0")</f>
        <v>1</v>
      </c>
      <c r="H8" s="4" t="str">
        <f>ROUND(E8/C8,2)&amp;":"&amp;1</f>
        <v>45.8:1</v>
      </c>
    </row>
    <row r="9" spans="1:8">
      <c r="A9" s="1" t="s">
        <v>61</v>
      </c>
      <c r="B9" s="4">
        <v>45</v>
      </c>
      <c r="C9" s="1">
        <v>81</v>
      </c>
      <c r="D9" s="4">
        <f>SUMIF('2022河北总表'!AC:AC,"*邯郸*",'2022河北总表'!AE:AE)</f>
        <v>365</v>
      </c>
      <c r="E9" s="4">
        <f>SUMIF('2022河北总表'!AC:AC,"*邯郸*",'2022河北总表'!AF:AF)</f>
        <v>4881</v>
      </c>
      <c r="F9" s="4">
        <f>SUMIF('2022河北总表'!AC:AC,"*邯郸*",'2022河北总表'!AG:AG)</f>
        <v>5246</v>
      </c>
      <c r="G9" s="1">
        <f>COUNTIFS('2022河北总表'!AC:AC,"*邯郸*",'2022河北总表'!AF:AF,"0")</f>
        <v>0</v>
      </c>
      <c r="H9" s="4" t="str">
        <f>ROUND(E9/C9,2)&amp;":"&amp;1</f>
        <v>60.26:1</v>
      </c>
    </row>
    <row r="10" spans="1:8">
      <c r="A10" s="1" t="s">
        <v>15</v>
      </c>
      <c r="B10" s="4">
        <v>49</v>
      </c>
      <c r="C10" s="1">
        <v>72</v>
      </c>
      <c r="D10" s="4">
        <f>SUMIF('2022河北总表'!AC:AC,"*秦皇岛*",'2022河北总表'!AE:AE)</f>
        <v>76</v>
      </c>
      <c r="E10" s="4">
        <f>SUMIF('2022河北总表'!AC:AC,"*秦皇岛*",'2022河北总表'!AF:AF)</f>
        <v>5097</v>
      </c>
      <c r="F10" s="4">
        <f>SUMIF('2022河北总表'!AC:AC,"*秦皇岛*",'2022河北总表'!AG:AG)</f>
        <v>5173</v>
      </c>
      <c r="G10" s="1">
        <f>COUNTIFS('2022河北总表'!AC:AC,"*秦皇岛*",'2022河北总表'!AF:AF,"0")</f>
        <v>2</v>
      </c>
      <c r="H10" s="4" t="str">
        <f>ROUND(E10/C10,2)&amp;":"&amp;1</f>
        <v>70.79:1</v>
      </c>
    </row>
    <row r="11" spans="1:8">
      <c r="A11" s="1" t="s">
        <v>29</v>
      </c>
      <c r="B11" s="4">
        <v>57</v>
      </c>
      <c r="C11" s="1">
        <v>81</v>
      </c>
      <c r="D11" s="4">
        <f>SUMIF('2022河北总表'!AC:AC,"*沧州*",'2022河北总表'!AE:AE)</f>
        <v>86</v>
      </c>
      <c r="E11" s="4">
        <f>SUMIF('2022河北总表'!AC:AC,"*沧州*",'2022河北总表'!AF:AF)</f>
        <v>4952</v>
      </c>
      <c r="F11" s="4">
        <f>SUMIF('2022河北总表'!AC:AC,"*沧州*",'2022河北总表'!AG:AG)</f>
        <v>5038</v>
      </c>
      <c r="G11" s="1">
        <f>COUNTIFS('2022河北总表'!AC:AC,"*沧州*",'2022河北总表'!AF:AF,"0")</f>
        <v>0</v>
      </c>
      <c r="H11" s="4" t="str">
        <f>ROUND(E11/C11,2)&amp;":"&amp;1</f>
        <v>61.14:1</v>
      </c>
    </row>
    <row r="12" spans="1:8">
      <c r="A12" s="1" t="s">
        <v>60</v>
      </c>
      <c r="B12" s="4">
        <v>53</v>
      </c>
      <c r="C12" s="1">
        <v>79</v>
      </c>
      <c r="D12" s="4">
        <f>SUMIF('2022河北总表'!AC:AC,"*邢台*",'2022河北总表'!AE:AE)</f>
        <v>15</v>
      </c>
      <c r="E12" s="4">
        <f>SUMIF('2022河北总表'!AC:AC,"*邢台*",'2022河北总表'!AF:AF)</f>
        <v>4922</v>
      </c>
      <c r="F12" s="4">
        <f>SUMIF('2022河北总表'!AC:AC,"*邢台*",'2022河北总表'!AG:AG)</f>
        <v>4937</v>
      </c>
      <c r="G12" s="1">
        <f>COUNTIFS('2022河北总表'!AC:AC,"*邢台*",'2022河北总表'!AF:AF,"0")</f>
        <v>0</v>
      </c>
      <c r="H12" s="4" t="str">
        <f>ROUND(E12/C12,2)&amp;":"&amp;1</f>
        <v>62.3:1</v>
      </c>
    </row>
    <row r="13" spans="1:8">
      <c r="A13" s="1" t="s">
        <v>55</v>
      </c>
      <c r="B13" s="4">
        <v>43</v>
      </c>
      <c r="C13" s="1">
        <v>80</v>
      </c>
      <c r="D13" s="4">
        <f>SUMIF('2022河北总表'!AC:AC,"*张家口*",'2022河北总表'!AE:AE)</f>
        <v>101</v>
      </c>
      <c r="E13" s="4">
        <f>SUMIF('2022河北总表'!AC:AC,"*张家口*",'2022河北总表'!AF:AF)</f>
        <v>4025</v>
      </c>
      <c r="F13" s="4">
        <f>SUMIF('2022河北总表'!AC:AC,"*张家口*",'2022河北总表'!AG:AG)</f>
        <v>4126</v>
      </c>
      <c r="G13" s="1">
        <f>COUNTIFS('2022河北总表'!AC:AC,"*张家口*",'2022河北总表'!AF:AF,"0")</f>
        <v>0</v>
      </c>
      <c r="H13" s="4" t="str">
        <f>ROUND(E13/C13,2)&amp;":"&amp;1</f>
        <v>50.31:1</v>
      </c>
    </row>
    <row r="14" spans="1:8">
      <c r="A14" s="1" t="s">
        <v>59</v>
      </c>
      <c r="B14" s="4">
        <v>44</v>
      </c>
      <c r="C14" s="1">
        <v>63</v>
      </c>
      <c r="D14" s="4">
        <f>SUMIF('2022河北总表'!AC:AC,"*衡水*",'2022河北总表'!AE:AE)</f>
        <v>248</v>
      </c>
      <c r="E14" s="4">
        <f>SUMIF('2022河北总表'!AC:AC,"*衡水*",'2022河北总表'!AF:AF)</f>
        <v>3575</v>
      </c>
      <c r="F14" s="4">
        <f>SUMIF('2022河北总表'!AC:AC,"*衡水*",'2022河北总表'!AG:AG)</f>
        <v>3823</v>
      </c>
      <c r="G14" s="1">
        <f>COUNTIFS('2022河北总表'!AC:AC,"*衡水*",'2022河北总表'!AF:AF,"0")</f>
        <v>1</v>
      </c>
      <c r="H14" s="4" t="str">
        <f>ROUND(E14/C14,2)&amp;":"&amp;1</f>
        <v>56.75:1</v>
      </c>
    </row>
    <row r="15" spans="1:8">
      <c r="A15" s="1" t="s">
        <v>54</v>
      </c>
      <c r="B15" s="4">
        <v>38</v>
      </c>
      <c r="C15" s="1">
        <v>63</v>
      </c>
      <c r="D15" s="4">
        <f>SUMIF('2022河北总表'!AC:AC,"*承德*",'2022河北总表'!AE:AE)</f>
        <v>61</v>
      </c>
      <c r="E15" s="4">
        <f>SUMIF('2022河北总表'!AC:AC,"*承德*",'2022河北总表'!AF:AF)</f>
        <v>3652</v>
      </c>
      <c r="F15" s="4">
        <f>SUMIF('2022河北总表'!AC:AC,"*承德*",'2022河北总表'!AG:AG)</f>
        <v>3713</v>
      </c>
      <c r="G15" s="1">
        <f>COUNTIFS('2022河北总表'!AC:AC,"*承德*",'2022河北总表'!AF:AF,"0")</f>
        <v>0</v>
      </c>
      <c r="H15" s="4" t="str">
        <f>ROUND(E15/C15,2)&amp;":"&amp;1</f>
        <v>57.97:1</v>
      </c>
    </row>
    <row r="16" spans="1:8">
      <c r="A16" s="1" t="s">
        <v>57</v>
      </c>
      <c r="B16" s="4">
        <v>37</v>
      </c>
      <c r="C16" s="1">
        <v>69</v>
      </c>
      <c r="D16" s="4">
        <f>SUMIF('2022河北总表'!AC:AC,"*廊坊*",'2022河北总表'!AE:AE)</f>
        <v>74</v>
      </c>
      <c r="E16" s="4">
        <f>SUMIF('2022河北总表'!AC:AC,"*廊坊*",'2022河北总表'!AF:AF)</f>
        <v>3110</v>
      </c>
      <c r="F16" s="4">
        <f>SUMIF('2022河北总表'!AC:AC,"*廊坊*",'2022河北总表'!AG:AG)</f>
        <v>3184</v>
      </c>
      <c r="G16" s="1">
        <f>COUNTIFS('2022河北总表'!AC:AC,"*廊坊*",'2022河北总表'!AF:AF,"0")</f>
        <v>0</v>
      </c>
      <c r="H16" s="4" t="str">
        <f>ROUND(E16/C16,2)&amp;":"&amp;1</f>
        <v>45.07:1</v>
      </c>
    </row>
    <row r="17" spans="1:8">
      <c r="A17" s="1" t="s">
        <v>249</v>
      </c>
      <c r="B17" s="4">
        <v>13</v>
      </c>
      <c r="C17" s="1">
        <v>42</v>
      </c>
      <c r="D17" s="4">
        <f>SUMIF('2022河北总表'!AC:AC,"*省直*",'2022河北总表'!AE:AE)</f>
        <v>52</v>
      </c>
      <c r="E17" s="4">
        <f>SUMIF('2022河北总表'!AC:AC,"*省直*",'2022河北总表'!AF:AF)</f>
        <v>1514</v>
      </c>
      <c r="F17" s="4">
        <f>SUMIF('2022河北总表'!AC:AC,"*省直*",'2022河北总表'!AG:AG)</f>
        <v>1566</v>
      </c>
      <c r="G17" s="1">
        <f>COUNTIFS('2022河北总表'!AC:AC,"*省直*",'2022河北总表'!AF:AF,"0")</f>
        <v>0</v>
      </c>
      <c r="H17" s="4" t="str">
        <f>ROUND(E17/C17,2)&amp;":"&amp;1</f>
        <v>36.05:1</v>
      </c>
    </row>
    <row r="18" spans="1:8">
      <c r="A18" s="1" t="s">
        <v>0</v>
      </c>
      <c r="B18" s="4">
        <v>608</v>
      </c>
      <c r="C18" s="1">
        <v>1016</v>
      </c>
      <c r="D18" s="4">
        <f>SUM(D6:D17)</f>
        <v>2082</v>
      </c>
      <c r="E18" s="4">
        <f>SUM(E6:E17)</f>
        <v>59978</v>
      </c>
      <c r="F18" s="4">
        <f>SUM(F6:F17)</f>
        <v>62060</v>
      </c>
      <c r="G18" s="1">
        <f>SUM(G6:G17)</f>
        <v>4</v>
      </c>
      <c r="H18" s="4" t="str">
        <f t="shared" ref="H18" si="0">ROUND(E18/C18,2)&amp;":"&amp;1</f>
        <v>59.03:1</v>
      </c>
    </row>
    <row r="20" spans="1:8">
      <c r="A20" s="6" t="s">
        <v>248</v>
      </c>
    </row>
    <row r="21" spans="1:8">
      <c r="A21" s="6" t="s">
        <v>1553</v>
      </c>
    </row>
    <row r="26" spans="1:8">
      <c r="C26" s="8"/>
      <c r="D26" s="9"/>
    </row>
  </sheetData>
  <sortState ref="A6:H17">
    <sortCondition descending="1" ref="F6:F17"/>
  </sortState>
  <phoneticPr fontId="4" type="noConversion"/>
  <pageMargins left="0.7" right="0.7" top="0.75" bottom="0.75" header="0.3" footer="0.3"/>
  <pageSetup paperSize="9" orientation="portrait" horizontalDpi="203" verticalDpi="203"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4"/>
  <sheetViews>
    <sheetView workbookViewId="0">
      <selection activeCell="K18" sqref="K18"/>
    </sheetView>
  </sheetViews>
  <sheetFormatPr defaultRowHeight="13.5"/>
  <cols>
    <col min="1" max="1" width="6.25" customWidth="1"/>
    <col min="3" max="3" width="29.125" customWidth="1"/>
    <col min="4" max="4" width="10.5" customWidth="1"/>
    <col min="5" max="5" width="36.375" customWidth="1"/>
    <col min="6" max="6" width="32.375" customWidth="1"/>
    <col min="7" max="7" width="15.875" customWidth="1"/>
    <col min="9" max="9" width="14" customWidth="1"/>
    <col min="10" max="10" width="12.125" customWidth="1"/>
    <col min="11" max="11" width="13.125" customWidth="1"/>
  </cols>
  <sheetData>
    <row r="1" spans="1:12" ht="33.75" customHeight="1">
      <c r="A1" s="17" t="s">
        <v>1667</v>
      </c>
      <c r="B1" s="18"/>
      <c r="C1" s="18"/>
      <c r="D1" s="18"/>
      <c r="E1" s="18"/>
      <c r="F1" s="18"/>
      <c r="G1" s="18"/>
      <c r="H1" s="18"/>
      <c r="I1" s="18"/>
      <c r="J1" s="18"/>
      <c r="K1" s="18"/>
      <c r="L1" s="18"/>
    </row>
    <row r="2" spans="1:12" ht="16.5">
      <c r="A2" s="4" t="s">
        <v>3</v>
      </c>
      <c r="B2" s="4" t="s">
        <v>1627</v>
      </c>
      <c r="C2" s="4" t="s">
        <v>250</v>
      </c>
      <c r="D2" s="4" t="s">
        <v>4</v>
      </c>
      <c r="E2" s="4" t="s">
        <v>5</v>
      </c>
      <c r="F2" s="4" t="s">
        <v>6</v>
      </c>
      <c r="G2" s="4" t="s">
        <v>2</v>
      </c>
      <c r="H2" s="4" t="s">
        <v>1</v>
      </c>
      <c r="I2" s="4" t="s">
        <v>1551</v>
      </c>
      <c r="J2" s="4" t="s">
        <v>1555</v>
      </c>
      <c r="K2" s="7" t="s">
        <v>1554</v>
      </c>
      <c r="L2" s="3" t="s">
        <v>266</v>
      </c>
    </row>
    <row r="3" spans="1:12" ht="16.5">
      <c r="A3" s="4">
        <v>1</v>
      </c>
      <c r="B3" s="4" t="s">
        <v>33</v>
      </c>
      <c r="C3" s="4" t="s">
        <v>71</v>
      </c>
      <c r="D3" s="4" t="s">
        <v>1165</v>
      </c>
      <c r="E3" s="4" t="s">
        <v>1185</v>
      </c>
      <c r="F3" s="4" t="s">
        <v>72</v>
      </c>
      <c r="G3" s="7" t="s">
        <v>1186</v>
      </c>
      <c r="H3" s="4">
        <v>1</v>
      </c>
      <c r="I3" s="4">
        <v>0</v>
      </c>
      <c r="J3" s="4">
        <v>1059</v>
      </c>
      <c r="K3" s="7">
        <v>1059</v>
      </c>
      <c r="L3" s="3" t="s">
        <v>1753</v>
      </c>
    </row>
    <row r="4" spans="1:12" ht="16.5">
      <c r="A4" s="4">
        <v>2</v>
      </c>
      <c r="B4" s="4" t="s">
        <v>7</v>
      </c>
      <c r="C4" s="4" t="s">
        <v>347</v>
      </c>
      <c r="D4" s="4" t="s">
        <v>346</v>
      </c>
      <c r="E4" s="4" t="s">
        <v>348</v>
      </c>
      <c r="F4" s="4" t="s">
        <v>351</v>
      </c>
      <c r="G4" s="7" t="s">
        <v>353</v>
      </c>
      <c r="H4" s="4">
        <v>2</v>
      </c>
      <c r="I4" s="4">
        <v>223</v>
      </c>
      <c r="J4" s="4">
        <v>796</v>
      </c>
      <c r="K4" s="7">
        <v>1019</v>
      </c>
      <c r="L4" s="3" t="s">
        <v>1672</v>
      </c>
    </row>
    <row r="5" spans="1:12" ht="16.5">
      <c r="A5" s="4">
        <v>3</v>
      </c>
      <c r="B5" s="4" t="s">
        <v>249</v>
      </c>
      <c r="C5" s="4" t="s">
        <v>8</v>
      </c>
      <c r="D5" s="4" t="s">
        <v>267</v>
      </c>
      <c r="E5" s="4" t="s">
        <v>8</v>
      </c>
      <c r="F5" s="4" t="s">
        <v>14</v>
      </c>
      <c r="G5" s="7" t="s">
        <v>327</v>
      </c>
      <c r="H5" s="4">
        <v>2</v>
      </c>
      <c r="I5" s="4">
        <v>33</v>
      </c>
      <c r="J5" s="4">
        <v>808</v>
      </c>
      <c r="K5" s="7">
        <v>841</v>
      </c>
      <c r="L5" s="3" t="s">
        <v>1671</v>
      </c>
    </row>
    <row r="6" spans="1:12" ht="16.5">
      <c r="A6" s="4">
        <v>4</v>
      </c>
      <c r="B6" s="4" t="s">
        <v>61</v>
      </c>
      <c r="C6" s="4" t="s">
        <v>48</v>
      </c>
      <c r="D6" s="4" t="s">
        <v>546</v>
      </c>
      <c r="E6" s="4" t="s">
        <v>149</v>
      </c>
      <c r="F6" s="4" t="s">
        <v>50</v>
      </c>
      <c r="G6" s="7" t="s">
        <v>989</v>
      </c>
      <c r="H6" s="4">
        <v>2</v>
      </c>
      <c r="I6" s="4">
        <v>62</v>
      </c>
      <c r="J6" s="4">
        <v>708</v>
      </c>
      <c r="K6" s="7">
        <v>770</v>
      </c>
      <c r="L6" s="3" t="s">
        <v>1740</v>
      </c>
    </row>
    <row r="7" spans="1:12" ht="16.5">
      <c r="A7" s="4">
        <v>5</v>
      </c>
      <c r="B7" s="4" t="s">
        <v>61</v>
      </c>
      <c r="C7" s="4" t="s">
        <v>48</v>
      </c>
      <c r="D7" s="4" t="s">
        <v>546</v>
      </c>
      <c r="E7" s="4" t="s">
        <v>149</v>
      </c>
      <c r="F7" s="4" t="s">
        <v>49</v>
      </c>
      <c r="G7" s="7" t="s">
        <v>988</v>
      </c>
      <c r="H7" s="4">
        <v>2</v>
      </c>
      <c r="I7" s="4">
        <v>40</v>
      </c>
      <c r="J7" s="4">
        <v>616</v>
      </c>
      <c r="K7" s="7">
        <v>656</v>
      </c>
      <c r="L7" s="3" t="s">
        <v>1739</v>
      </c>
    </row>
    <row r="8" spans="1:12" ht="16.5">
      <c r="A8" s="4">
        <v>6</v>
      </c>
      <c r="B8" s="4" t="s">
        <v>54</v>
      </c>
      <c r="C8" s="4" t="s">
        <v>48</v>
      </c>
      <c r="D8" s="4" t="s">
        <v>546</v>
      </c>
      <c r="E8" s="4" t="s">
        <v>104</v>
      </c>
      <c r="F8" s="4" t="s">
        <v>52</v>
      </c>
      <c r="G8" s="7" t="s">
        <v>614</v>
      </c>
      <c r="H8" s="4">
        <v>1</v>
      </c>
      <c r="I8" s="4">
        <v>7</v>
      </c>
      <c r="J8" s="4">
        <v>591</v>
      </c>
      <c r="K8" s="7">
        <v>598</v>
      </c>
      <c r="L8" s="3" t="s">
        <v>1693</v>
      </c>
    </row>
    <row r="9" spans="1:12" ht="16.5">
      <c r="A9" s="4">
        <v>7</v>
      </c>
      <c r="B9" s="4" t="s">
        <v>61</v>
      </c>
      <c r="C9" s="4" t="s">
        <v>71</v>
      </c>
      <c r="D9" s="4" t="s">
        <v>1165</v>
      </c>
      <c r="E9" s="4" t="s">
        <v>245</v>
      </c>
      <c r="F9" s="4" t="s">
        <v>72</v>
      </c>
      <c r="G9" s="7" t="s">
        <v>1225</v>
      </c>
      <c r="H9" s="4">
        <v>1</v>
      </c>
      <c r="I9" s="4">
        <v>0</v>
      </c>
      <c r="J9" s="4">
        <v>588</v>
      </c>
      <c r="K9" s="7">
        <v>588</v>
      </c>
      <c r="L9" s="3" t="s">
        <v>1760</v>
      </c>
    </row>
    <row r="10" spans="1:12" ht="16.5">
      <c r="A10" s="4">
        <v>8</v>
      </c>
      <c r="B10" s="4" t="s">
        <v>58</v>
      </c>
      <c r="C10" s="4" t="s">
        <v>71</v>
      </c>
      <c r="D10" s="4" t="s">
        <v>1165</v>
      </c>
      <c r="E10" s="4" t="s">
        <v>1198</v>
      </c>
      <c r="F10" s="4" t="s">
        <v>72</v>
      </c>
      <c r="G10" s="7" t="s">
        <v>1199</v>
      </c>
      <c r="H10" s="4">
        <v>1</v>
      </c>
      <c r="I10" s="4">
        <v>0</v>
      </c>
      <c r="J10" s="4">
        <v>555</v>
      </c>
      <c r="K10" s="7">
        <v>555</v>
      </c>
      <c r="L10" s="3" t="s">
        <v>1755</v>
      </c>
    </row>
    <row r="11" spans="1:12" ht="16.5">
      <c r="A11" s="4">
        <v>9</v>
      </c>
      <c r="B11" s="4" t="s">
        <v>15</v>
      </c>
      <c r="C11" s="4" t="s">
        <v>71</v>
      </c>
      <c r="D11" s="4" t="s">
        <v>1165</v>
      </c>
      <c r="E11" s="4" t="s">
        <v>1191</v>
      </c>
      <c r="F11" s="4" t="s">
        <v>72</v>
      </c>
      <c r="G11" s="7" t="s">
        <v>1192</v>
      </c>
      <c r="H11" s="4">
        <v>1</v>
      </c>
      <c r="I11" s="4">
        <v>1</v>
      </c>
      <c r="J11" s="4">
        <v>539</v>
      </c>
      <c r="K11" s="7">
        <v>540</v>
      </c>
      <c r="L11" s="3" t="s">
        <v>1754</v>
      </c>
    </row>
    <row r="12" spans="1:12" ht="16.5">
      <c r="A12" s="4">
        <v>10</v>
      </c>
      <c r="B12" s="4" t="s">
        <v>60</v>
      </c>
      <c r="C12" s="4" t="s">
        <v>71</v>
      </c>
      <c r="D12" s="4" t="s">
        <v>1165</v>
      </c>
      <c r="E12" s="4" t="s">
        <v>127</v>
      </c>
      <c r="F12" s="4" t="s">
        <v>72</v>
      </c>
      <c r="G12" s="7" t="s">
        <v>1224</v>
      </c>
      <c r="H12" s="4">
        <v>1</v>
      </c>
      <c r="I12" s="4">
        <v>0</v>
      </c>
      <c r="J12" s="4">
        <v>525</v>
      </c>
      <c r="K12" s="7">
        <v>525</v>
      </c>
      <c r="L12" s="3" t="s">
        <v>1759</v>
      </c>
    </row>
    <row r="14" spans="1:12">
      <c r="A14" s="2" t="s">
        <v>1553</v>
      </c>
    </row>
  </sheetData>
  <mergeCells count="1">
    <mergeCell ref="A1:L1"/>
  </mergeCells>
  <phoneticPr fontId="4" type="noConversion"/>
  <pageMargins left="0.7" right="0.7" top="0.75" bottom="0.75" header="0.3" footer="0.3"/>
  <pageSetup paperSize="0" orientation="portrait" horizontalDpi="203" verticalDpi="203" r:id="rId1"/>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14"/>
  <sheetViews>
    <sheetView topLeftCell="D1" workbookViewId="0">
      <selection activeCell="K18" sqref="K18"/>
    </sheetView>
  </sheetViews>
  <sheetFormatPr defaultRowHeight="13.5"/>
  <cols>
    <col min="2" max="2" width="12.625" customWidth="1"/>
    <col min="3" max="3" width="25.75" customWidth="1"/>
    <col min="4" max="4" width="10.625" customWidth="1"/>
    <col min="5" max="5" width="36" customWidth="1"/>
    <col min="6" max="6" width="31" customWidth="1"/>
    <col min="7" max="7" width="16.625" customWidth="1"/>
    <col min="9" max="9" width="11.375" customWidth="1"/>
    <col min="10" max="10" width="12.375" customWidth="1"/>
    <col min="11" max="11" width="10.875" customWidth="1"/>
    <col min="12" max="12" width="7.25" customWidth="1"/>
  </cols>
  <sheetData>
    <row r="1" spans="1:12" ht="36.75" customHeight="1">
      <c r="A1" s="19" t="s">
        <v>1666</v>
      </c>
      <c r="B1" s="19"/>
      <c r="C1" s="19"/>
      <c r="D1" s="19"/>
      <c r="E1" s="19"/>
      <c r="F1" s="19"/>
      <c r="G1" s="19"/>
      <c r="H1" s="19"/>
      <c r="I1" s="19"/>
      <c r="J1" s="19"/>
      <c r="K1" s="19"/>
      <c r="L1" s="19"/>
    </row>
    <row r="2" spans="1:12" ht="16.5">
      <c r="A2" s="4" t="s">
        <v>3</v>
      </c>
      <c r="B2" s="4" t="s">
        <v>1627</v>
      </c>
      <c r="C2" s="4" t="s">
        <v>250</v>
      </c>
      <c r="D2" s="4" t="s">
        <v>4</v>
      </c>
      <c r="E2" s="4" t="s">
        <v>5</v>
      </c>
      <c r="F2" s="4" t="s">
        <v>6</v>
      </c>
      <c r="G2" s="4" t="s">
        <v>2</v>
      </c>
      <c r="H2" s="4" t="s">
        <v>1</v>
      </c>
      <c r="I2" s="4" t="s">
        <v>1551</v>
      </c>
      <c r="J2" s="4" t="s">
        <v>1555</v>
      </c>
      <c r="K2" s="7" t="s">
        <v>1554</v>
      </c>
      <c r="L2" s="3" t="s">
        <v>266</v>
      </c>
    </row>
    <row r="3" spans="1:12" ht="16.5">
      <c r="A3" s="4">
        <v>1</v>
      </c>
      <c r="B3" s="4" t="s">
        <v>33</v>
      </c>
      <c r="C3" s="4" t="s">
        <v>71</v>
      </c>
      <c r="D3" s="4" t="s">
        <v>1165</v>
      </c>
      <c r="E3" s="4" t="s">
        <v>1185</v>
      </c>
      <c r="F3" s="4" t="s">
        <v>72</v>
      </c>
      <c r="G3" s="7" t="s">
        <v>1186</v>
      </c>
      <c r="H3" s="4">
        <v>1</v>
      </c>
      <c r="I3" s="4">
        <v>0</v>
      </c>
      <c r="J3" s="4">
        <v>1059</v>
      </c>
      <c r="K3" s="7">
        <v>1059</v>
      </c>
      <c r="L3" s="4" t="s">
        <v>1753</v>
      </c>
    </row>
    <row r="4" spans="1:12" ht="16.5">
      <c r="A4" s="4">
        <v>2</v>
      </c>
      <c r="B4" s="4" t="s">
        <v>54</v>
      </c>
      <c r="C4" s="4" t="s">
        <v>48</v>
      </c>
      <c r="D4" s="4" t="s">
        <v>546</v>
      </c>
      <c r="E4" s="4" t="s">
        <v>104</v>
      </c>
      <c r="F4" s="4" t="s">
        <v>52</v>
      </c>
      <c r="G4" s="7" t="s">
        <v>614</v>
      </c>
      <c r="H4" s="4">
        <v>1</v>
      </c>
      <c r="I4" s="4">
        <v>7</v>
      </c>
      <c r="J4" s="4">
        <v>591</v>
      </c>
      <c r="K4" s="7">
        <v>598</v>
      </c>
      <c r="L4" s="4" t="s">
        <v>1693</v>
      </c>
    </row>
    <row r="5" spans="1:12" ht="16.5">
      <c r="A5" s="4">
        <v>3</v>
      </c>
      <c r="B5" s="4" t="s">
        <v>61</v>
      </c>
      <c r="C5" s="4" t="s">
        <v>71</v>
      </c>
      <c r="D5" s="4" t="s">
        <v>1165</v>
      </c>
      <c r="E5" s="4" t="s">
        <v>245</v>
      </c>
      <c r="F5" s="4" t="s">
        <v>72</v>
      </c>
      <c r="G5" s="7" t="s">
        <v>1225</v>
      </c>
      <c r="H5" s="4">
        <v>1</v>
      </c>
      <c r="I5" s="4">
        <v>0</v>
      </c>
      <c r="J5" s="4">
        <v>588</v>
      </c>
      <c r="K5" s="7">
        <v>588</v>
      </c>
      <c r="L5" s="4" t="s">
        <v>1760</v>
      </c>
    </row>
    <row r="6" spans="1:12" ht="16.5">
      <c r="A6" s="4">
        <v>4</v>
      </c>
      <c r="B6" s="4" t="s">
        <v>58</v>
      </c>
      <c r="C6" s="4" t="s">
        <v>71</v>
      </c>
      <c r="D6" s="4" t="s">
        <v>1165</v>
      </c>
      <c r="E6" s="4" t="s">
        <v>1198</v>
      </c>
      <c r="F6" s="4" t="s">
        <v>72</v>
      </c>
      <c r="G6" s="7" t="s">
        <v>1199</v>
      </c>
      <c r="H6" s="4">
        <v>1</v>
      </c>
      <c r="I6" s="4">
        <v>0</v>
      </c>
      <c r="J6" s="4">
        <v>555</v>
      </c>
      <c r="K6" s="7">
        <v>555</v>
      </c>
      <c r="L6" s="4" t="s">
        <v>1755</v>
      </c>
    </row>
    <row r="7" spans="1:12" ht="16.5">
      <c r="A7" s="4">
        <v>5</v>
      </c>
      <c r="B7" s="4" t="s">
        <v>15</v>
      </c>
      <c r="C7" s="4" t="s">
        <v>71</v>
      </c>
      <c r="D7" s="4" t="s">
        <v>1165</v>
      </c>
      <c r="E7" s="4" t="s">
        <v>1191</v>
      </c>
      <c r="F7" s="4" t="s">
        <v>72</v>
      </c>
      <c r="G7" s="7" t="s">
        <v>1192</v>
      </c>
      <c r="H7" s="4">
        <v>1</v>
      </c>
      <c r="I7" s="4">
        <v>1</v>
      </c>
      <c r="J7" s="4">
        <v>539</v>
      </c>
      <c r="K7" s="7">
        <v>540</v>
      </c>
      <c r="L7" s="4" t="s">
        <v>1754</v>
      </c>
    </row>
    <row r="8" spans="1:12" ht="16.5">
      <c r="A8" s="4">
        <v>6</v>
      </c>
      <c r="B8" s="4" t="s">
        <v>60</v>
      </c>
      <c r="C8" s="4" t="s">
        <v>71</v>
      </c>
      <c r="D8" s="4" t="s">
        <v>1165</v>
      </c>
      <c r="E8" s="4" t="s">
        <v>127</v>
      </c>
      <c r="F8" s="4" t="s">
        <v>72</v>
      </c>
      <c r="G8" s="7" t="s">
        <v>1224</v>
      </c>
      <c r="H8" s="4">
        <v>1</v>
      </c>
      <c r="I8" s="4">
        <v>0</v>
      </c>
      <c r="J8" s="4">
        <v>525</v>
      </c>
      <c r="K8" s="7">
        <v>525</v>
      </c>
      <c r="L8" s="4" t="s">
        <v>1759</v>
      </c>
    </row>
    <row r="9" spans="1:12" ht="16.5">
      <c r="A9" s="4">
        <v>7</v>
      </c>
      <c r="B9" s="4" t="s">
        <v>58</v>
      </c>
      <c r="C9" s="4" t="s">
        <v>71</v>
      </c>
      <c r="D9" s="4" t="s">
        <v>1165</v>
      </c>
      <c r="E9" s="4" t="s">
        <v>1201</v>
      </c>
      <c r="F9" s="4" t="s">
        <v>72</v>
      </c>
      <c r="G9" s="7" t="s">
        <v>1202</v>
      </c>
      <c r="H9" s="4">
        <v>1</v>
      </c>
      <c r="I9" s="4">
        <v>0</v>
      </c>
      <c r="J9" s="4">
        <v>516</v>
      </c>
      <c r="K9" s="7">
        <v>516</v>
      </c>
      <c r="L9" s="4" t="s">
        <v>1756</v>
      </c>
    </row>
    <row r="10" spans="1:12" ht="16.5">
      <c r="A10" s="4">
        <v>8</v>
      </c>
      <c r="B10" s="4" t="s">
        <v>29</v>
      </c>
      <c r="C10" s="4" t="s">
        <v>71</v>
      </c>
      <c r="D10" s="4" t="s">
        <v>1165</v>
      </c>
      <c r="E10" s="4" t="s">
        <v>240</v>
      </c>
      <c r="F10" s="4" t="s">
        <v>72</v>
      </c>
      <c r="G10" s="7" t="s">
        <v>1209</v>
      </c>
      <c r="H10" s="4">
        <v>1</v>
      </c>
      <c r="I10" s="4">
        <v>0</v>
      </c>
      <c r="J10" s="4">
        <v>516</v>
      </c>
      <c r="K10" s="7">
        <v>516</v>
      </c>
      <c r="L10" s="4" t="s">
        <v>1756</v>
      </c>
    </row>
    <row r="11" spans="1:12" ht="16.5">
      <c r="A11" s="4">
        <v>9</v>
      </c>
      <c r="B11" s="4" t="s">
        <v>54</v>
      </c>
      <c r="C11" s="4" t="s">
        <v>71</v>
      </c>
      <c r="D11" s="4" t="s">
        <v>1165</v>
      </c>
      <c r="E11" s="4" t="s">
        <v>1182</v>
      </c>
      <c r="F11" s="4" t="s">
        <v>72</v>
      </c>
      <c r="G11" s="7" t="s">
        <v>1183</v>
      </c>
      <c r="H11" s="4">
        <v>1</v>
      </c>
      <c r="I11" s="4">
        <v>0</v>
      </c>
      <c r="J11" s="4">
        <v>503</v>
      </c>
      <c r="K11" s="7">
        <v>503</v>
      </c>
      <c r="L11" s="4" t="s">
        <v>1752</v>
      </c>
    </row>
    <row r="12" spans="1:12" ht="16.5">
      <c r="A12" s="4">
        <v>10</v>
      </c>
      <c r="B12" s="4" t="s">
        <v>58</v>
      </c>
      <c r="C12" s="4" t="s">
        <v>71</v>
      </c>
      <c r="D12" s="4" t="s">
        <v>1165</v>
      </c>
      <c r="E12" s="4" t="s">
        <v>1203</v>
      </c>
      <c r="F12" s="4" t="s">
        <v>72</v>
      </c>
      <c r="G12" s="7" t="s">
        <v>1204</v>
      </c>
      <c r="H12" s="4">
        <v>1</v>
      </c>
      <c r="I12" s="4">
        <v>1</v>
      </c>
      <c r="J12" s="4">
        <v>496</v>
      </c>
      <c r="K12" s="7">
        <v>497</v>
      </c>
      <c r="L12" s="4" t="s">
        <v>1757</v>
      </c>
    </row>
    <row r="14" spans="1:12">
      <c r="A14" s="2" t="s">
        <v>1553</v>
      </c>
    </row>
  </sheetData>
  <mergeCells count="1">
    <mergeCell ref="A1:L1"/>
  </mergeCells>
  <phoneticPr fontId="4" type="noConversion"/>
  <pageMargins left="0.7" right="0.7" top="0.75" bottom="0.75" header="0.3" footer="0.3"/>
  <pictur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
  <sheetViews>
    <sheetView workbookViewId="0">
      <selection activeCell="D10" sqref="D10"/>
    </sheetView>
  </sheetViews>
  <sheetFormatPr defaultRowHeight="13.5"/>
  <sheetData>
    <row r="1" spans="1:35" ht="54">
      <c r="A1" s="2" t="s">
        <v>1562</v>
      </c>
      <c r="B1" s="11" t="s">
        <v>4</v>
      </c>
      <c r="C1" s="11" t="s">
        <v>250</v>
      </c>
      <c r="D1" s="11" t="s">
        <v>5</v>
      </c>
      <c r="E1" s="11" t="s">
        <v>251</v>
      </c>
      <c r="F1" s="11" t="s">
        <v>6</v>
      </c>
      <c r="G1" s="11" t="s">
        <v>253</v>
      </c>
      <c r="H1" s="11" t="s">
        <v>261</v>
      </c>
      <c r="I1" s="11" t="s">
        <v>254</v>
      </c>
      <c r="J1" s="11" t="s">
        <v>2</v>
      </c>
      <c r="K1" s="11" t="s">
        <v>252</v>
      </c>
      <c r="L1" s="11" t="s">
        <v>255</v>
      </c>
      <c r="M1" s="11" t="s">
        <v>1</v>
      </c>
      <c r="N1" s="11" t="s">
        <v>256</v>
      </c>
      <c r="O1" s="11" t="s">
        <v>257</v>
      </c>
      <c r="P1" s="11" t="s">
        <v>258</v>
      </c>
      <c r="Q1" s="11" t="s">
        <v>259</v>
      </c>
      <c r="R1" s="11" t="s">
        <v>1349</v>
      </c>
      <c r="S1" s="11" t="s">
        <v>1350</v>
      </c>
      <c r="T1" s="11" t="s">
        <v>1351</v>
      </c>
      <c r="U1" s="11" t="s">
        <v>1352</v>
      </c>
      <c r="V1" s="11" t="s">
        <v>1353</v>
      </c>
      <c r="W1" s="11" t="s">
        <v>1354</v>
      </c>
      <c r="X1" s="11" t="s">
        <v>260</v>
      </c>
      <c r="Y1" s="11" t="s">
        <v>262</v>
      </c>
      <c r="Z1" s="11" t="s">
        <v>263</v>
      </c>
      <c r="AA1" s="11" t="s">
        <v>264</v>
      </c>
      <c r="AB1" s="11" t="s">
        <v>265</v>
      </c>
      <c r="AC1" s="11" t="s">
        <v>1395</v>
      </c>
      <c r="AD1" s="11" t="s">
        <v>1</v>
      </c>
      <c r="AE1" s="11" t="s">
        <v>1551</v>
      </c>
      <c r="AF1" s="11" t="s">
        <v>1555</v>
      </c>
      <c r="AG1" s="11" t="s">
        <v>1554</v>
      </c>
      <c r="AH1" s="11" t="s">
        <v>80</v>
      </c>
      <c r="AI1" s="11" t="s">
        <v>1558</v>
      </c>
    </row>
    <row r="2" spans="1:35">
      <c r="A2" t="s">
        <v>1648</v>
      </c>
      <c r="B2" s="12" t="s">
        <v>361</v>
      </c>
      <c r="C2" s="12" t="s">
        <v>19</v>
      </c>
      <c r="D2" s="12" t="s">
        <v>87</v>
      </c>
      <c r="E2" s="12" t="s">
        <v>268</v>
      </c>
      <c r="F2" s="12" t="s">
        <v>400</v>
      </c>
      <c r="G2" s="12" t="s">
        <v>399</v>
      </c>
      <c r="H2" s="12" t="s">
        <v>282</v>
      </c>
      <c r="I2" s="12" t="s">
        <v>362</v>
      </c>
      <c r="J2" s="12" t="s">
        <v>401</v>
      </c>
      <c r="K2" s="12" t="s">
        <v>269</v>
      </c>
      <c r="L2" s="12" t="s">
        <v>273</v>
      </c>
      <c r="M2" s="12">
        <v>1</v>
      </c>
      <c r="N2" s="12" t="s">
        <v>369</v>
      </c>
      <c r="O2" s="12" t="s">
        <v>342</v>
      </c>
      <c r="P2" s="12" t="s">
        <v>329</v>
      </c>
      <c r="Q2" s="12" t="s">
        <v>356</v>
      </c>
      <c r="R2" s="12" t="s">
        <v>402</v>
      </c>
      <c r="S2" s="12" t="s">
        <v>278</v>
      </c>
      <c r="T2" s="12" t="s">
        <v>279</v>
      </c>
      <c r="U2" s="12" t="s">
        <v>280</v>
      </c>
      <c r="V2" s="12" t="s">
        <v>1396</v>
      </c>
      <c r="W2" s="12" t="s">
        <v>1396</v>
      </c>
      <c r="X2" s="12" t="s">
        <v>403</v>
      </c>
      <c r="Y2" s="12" t="s">
        <v>366</v>
      </c>
      <c r="Z2" s="12" t="s">
        <v>367</v>
      </c>
      <c r="AA2" s="12"/>
      <c r="AB2" s="12"/>
      <c r="AC2" s="15" t="s">
        <v>15</v>
      </c>
      <c r="AD2">
        <v>1</v>
      </c>
      <c r="AE2">
        <v>0</v>
      </c>
      <c r="AF2">
        <v>0</v>
      </c>
      <c r="AG2">
        <v>0</v>
      </c>
      <c r="AH2" t="s">
        <v>1569</v>
      </c>
      <c r="AI2">
        <v>0</v>
      </c>
    </row>
    <row r="3" spans="1:35">
      <c r="A3" t="s">
        <v>1647</v>
      </c>
      <c r="B3" s="12" t="s">
        <v>361</v>
      </c>
      <c r="C3" s="12" t="s">
        <v>19</v>
      </c>
      <c r="D3" s="12" t="s">
        <v>205</v>
      </c>
      <c r="E3" s="12" t="s">
        <v>268</v>
      </c>
      <c r="F3" s="12" t="s">
        <v>419</v>
      </c>
      <c r="G3" s="12" t="s">
        <v>399</v>
      </c>
      <c r="H3" s="12" t="s">
        <v>282</v>
      </c>
      <c r="I3" s="12" t="s">
        <v>362</v>
      </c>
      <c r="J3" s="12" t="s">
        <v>420</v>
      </c>
      <c r="K3" s="12" t="s">
        <v>269</v>
      </c>
      <c r="L3" s="12" t="s">
        <v>273</v>
      </c>
      <c r="M3" s="12">
        <v>1</v>
      </c>
      <c r="N3" s="12" t="s">
        <v>364</v>
      </c>
      <c r="O3" s="12" t="s">
        <v>342</v>
      </c>
      <c r="P3" s="12" t="s">
        <v>329</v>
      </c>
      <c r="Q3" s="12" t="s">
        <v>356</v>
      </c>
      <c r="R3" s="12" t="s">
        <v>402</v>
      </c>
      <c r="S3" s="12" t="s">
        <v>278</v>
      </c>
      <c r="T3" s="12" t="s">
        <v>279</v>
      </c>
      <c r="U3" s="12" t="s">
        <v>280</v>
      </c>
      <c r="V3" s="12" t="s">
        <v>1405</v>
      </c>
      <c r="W3" s="12" t="s">
        <v>1405</v>
      </c>
      <c r="X3" s="12" t="s">
        <v>421</v>
      </c>
      <c r="Y3" s="12" t="s">
        <v>366</v>
      </c>
      <c r="Z3" s="12" t="s">
        <v>367</v>
      </c>
      <c r="AA3" s="12"/>
      <c r="AB3" s="12"/>
      <c r="AC3" s="15" t="s">
        <v>33</v>
      </c>
      <c r="AD3">
        <v>1</v>
      </c>
      <c r="AE3">
        <v>0</v>
      </c>
      <c r="AF3">
        <v>0</v>
      </c>
      <c r="AG3">
        <v>0</v>
      </c>
      <c r="AH3" t="s">
        <v>1569</v>
      </c>
      <c r="AI3">
        <v>0</v>
      </c>
    </row>
    <row r="4" spans="1:35">
      <c r="A4" t="s">
        <v>1646</v>
      </c>
      <c r="B4" s="12" t="s">
        <v>422</v>
      </c>
      <c r="C4" s="12" t="s">
        <v>42</v>
      </c>
      <c r="D4" s="12" t="s">
        <v>423</v>
      </c>
      <c r="E4" s="12" t="s">
        <v>268</v>
      </c>
      <c r="F4" s="12" t="s">
        <v>436</v>
      </c>
      <c r="G4" s="12" t="s">
        <v>350</v>
      </c>
      <c r="H4" s="12" t="s">
        <v>282</v>
      </c>
      <c r="I4" s="12" t="s">
        <v>425</v>
      </c>
      <c r="J4" s="12" t="s">
        <v>386</v>
      </c>
      <c r="K4" s="12" t="s">
        <v>269</v>
      </c>
      <c r="L4" s="12" t="s">
        <v>426</v>
      </c>
      <c r="M4" s="12">
        <v>1</v>
      </c>
      <c r="N4" s="12" t="s">
        <v>437</v>
      </c>
      <c r="O4" s="12" t="s">
        <v>318</v>
      </c>
      <c r="P4" s="12" t="s">
        <v>319</v>
      </c>
      <c r="Q4" s="12" t="s">
        <v>356</v>
      </c>
      <c r="R4" s="12" t="s">
        <v>278</v>
      </c>
      <c r="S4" s="12" t="s">
        <v>278</v>
      </c>
      <c r="T4" s="12" t="s">
        <v>279</v>
      </c>
      <c r="U4" s="12" t="s">
        <v>357</v>
      </c>
      <c r="V4" s="12" t="s">
        <v>1396</v>
      </c>
      <c r="W4" s="12" t="s">
        <v>1396</v>
      </c>
      <c r="X4" s="12" t="s">
        <v>428</v>
      </c>
      <c r="Y4" s="12" t="s">
        <v>429</v>
      </c>
      <c r="Z4" s="12" t="s">
        <v>430</v>
      </c>
      <c r="AA4" s="12" t="s">
        <v>431</v>
      </c>
      <c r="AB4" s="12"/>
      <c r="AC4" s="15" t="s">
        <v>15</v>
      </c>
      <c r="AD4">
        <v>1</v>
      </c>
      <c r="AE4">
        <v>0</v>
      </c>
      <c r="AF4">
        <v>0</v>
      </c>
      <c r="AG4">
        <v>0</v>
      </c>
      <c r="AH4" t="s">
        <v>1569</v>
      </c>
      <c r="AI4">
        <v>0</v>
      </c>
    </row>
    <row r="5" spans="1:35">
      <c r="A5" t="s">
        <v>1645</v>
      </c>
      <c r="B5" s="12" t="s">
        <v>1088</v>
      </c>
      <c r="C5" s="12" t="s">
        <v>66</v>
      </c>
      <c r="D5" s="12" t="s">
        <v>66</v>
      </c>
      <c r="E5" s="12" t="s">
        <v>1040</v>
      </c>
      <c r="F5" s="12" t="s">
        <v>1155</v>
      </c>
      <c r="G5" s="12" t="s">
        <v>350</v>
      </c>
      <c r="H5" s="12" t="s">
        <v>282</v>
      </c>
      <c r="I5" s="12" t="s">
        <v>1106</v>
      </c>
      <c r="J5" s="12" t="s">
        <v>1156</v>
      </c>
      <c r="K5" s="12" t="s">
        <v>492</v>
      </c>
      <c r="L5" s="12" t="s">
        <v>426</v>
      </c>
      <c r="M5" s="12">
        <v>1</v>
      </c>
      <c r="N5" s="12" t="s">
        <v>1111</v>
      </c>
      <c r="O5" s="12" t="s">
        <v>275</v>
      </c>
      <c r="P5" s="12" t="s">
        <v>276</v>
      </c>
      <c r="Q5" s="12" t="s">
        <v>397</v>
      </c>
      <c r="R5" s="12" t="s">
        <v>299</v>
      </c>
      <c r="S5" s="12" t="s">
        <v>1382</v>
      </c>
      <c r="T5" s="12" t="s">
        <v>279</v>
      </c>
      <c r="U5" s="12" t="s">
        <v>280</v>
      </c>
      <c r="V5" s="12" t="s">
        <v>1511</v>
      </c>
      <c r="W5" s="12" t="s">
        <v>1511</v>
      </c>
      <c r="X5" s="12" t="s">
        <v>1157</v>
      </c>
      <c r="Y5" s="12" t="s">
        <v>283</v>
      </c>
      <c r="Z5" s="12" t="s">
        <v>1094</v>
      </c>
      <c r="AA5" s="12" t="s">
        <v>1095</v>
      </c>
      <c r="AB5" s="12"/>
      <c r="AC5" s="15" t="s">
        <v>59</v>
      </c>
      <c r="AD5">
        <v>1</v>
      </c>
      <c r="AE5">
        <v>0</v>
      </c>
      <c r="AF5">
        <v>0</v>
      </c>
      <c r="AG5">
        <v>0</v>
      </c>
      <c r="AH5" t="s">
        <v>1569</v>
      </c>
      <c r="AI5">
        <v>0</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2022河北总表</vt:lpstr>
      <vt:lpstr>各地市报名情况竞争比</vt:lpstr>
      <vt:lpstr>报名人数前十</vt:lpstr>
      <vt:lpstr>竞争比前十</vt:lpstr>
      <vt:lpstr>无人报考岗位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S117</dc:creator>
  <cp:lastModifiedBy>Administrator</cp:lastModifiedBy>
  <dcterms:created xsi:type="dcterms:W3CDTF">2020-07-23T09:45:00Z</dcterms:created>
  <dcterms:modified xsi:type="dcterms:W3CDTF">2021-10-24T11:26:56Z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